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6860" windowHeight="691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'!$A$1:$T$209</definedName>
  </definedNames>
  <calcPr fullCalcOnLoad="1"/>
</workbook>
</file>

<file path=xl/sharedStrings.xml><?xml version="1.0" encoding="utf-8"?>
<sst xmlns="http://schemas.openxmlformats.org/spreadsheetml/2006/main" count="751" uniqueCount="372">
  <si>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</si>
  <si>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</si>
  <si>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</si>
  <si>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</si>
  <si>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</si>
  <si>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</si>
  <si>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</si>
  <si>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</si>
  <si>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</si>
  <si>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</si>
  <si>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</si>
  <si>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</si>
  <si>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</si>
  <si>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</si>
  <si>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</si>
  <si>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</si>
  <si>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</si>
  <si>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</si>
  <si>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</si>
  <si>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</si>
  <si>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</si>
  <si>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</si>
  <si>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</si>
  <si>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Семестр</t>
  </si>
  <si>
    <t>Тижні</t>
  </si>
  <si>
    <t>Ректор ________________________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</si>
  <si>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</si>
  <si>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</si>
  <si>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</si>
  <si>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</si>
  <si>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</si>
  <si>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</si>
  <si>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</si>
  <si>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</si>
  <si>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</si>
  <si>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</si>
  <si>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</si>
  <si>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3 курс</t>
  </si>
  <si>
    <t xml:space="preserve"> Кількість екзаменів</t>
  </si>
  <si>
    <t>Кількість заліків</t>
  </si>
  <si>
    <t xml:space="preserve"> Кількість курсових робіт</t>
  </si>
  <si>
    <t>Разом вибіркові компоненти освітньої програми</t>
  </si>
  <si>
    <t>Загальна кількість</t>
  </si>
  <si>
    <t>обов'язкові</t>
  </si>
  <si>
    <t>6а</t>
  </si>
  <si>
    <t>6б</t>
  </si>
  <si>
    <t>№ з/п</t>
  </si>
  <si>
    <t>Кількість аудиторних годин за семестрами</t>
  </si>
  <si>
    <t xml:space="preserve">Кваліфікація: бакалавр з галузевого машинобудування </t>
  </si>
  <si>
    <t>С</t>
  </si>
  <si>
    <t>К</t>
  </si>
  <si>
    <t>Д</t>
  </si>
  <si>
    <t>Разом п. 1.1</t>
  </si>
  <si>
    <t>практич.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</si>
  <si>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</si>
  <si>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</si>
  <si>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</si>
  <si>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</si>
  <si>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</si>
  <si>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</si>
  <si>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</si>
  <si>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</si>
  <si>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</si>
  <si>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</si>
  <si>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Гідравліка, гідро- та пневмоприводи</t>
  </si>
  <si>
    <t>Матеріалознавство</t>
  </si>
  <si>
    <t>Теорія механізмів та машин</t>
  </si>
  <si>
    <t>1.2.3</t>
  </si>
  <si>
    <t>1.2.4</t>
  </si>
  <si>
    <t>1.2.1</t>
  </si>
  <si>
    <t>1.2.2</t>
  </si>
  <si>
    <t>Гарант освітньої програми</t>
  </si>
  <si>
    <t>Зав. кафедри КМСІТ</t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</si>
  <si>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</si>
  <si>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</si>
  <si>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</si>
  <si>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</si>
  <si>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Н</t>
  </si>
  <si>
    <t>12/2</t>
  </si>
  <si>
    <t>4/0</t>
  </si>
  <si>
    <t>8/0</t>
  </si>
  <si>
    <t>12/0</t>
  </si>
  <si>
    <t>12/4</t>
  </si>
  <si>
    <t>8/2</t>
  </si>
  <si>
    <t>4/2</t>
  </si>
  <si>
    <t>2/0</t>
  </si>
  <si>
    <t>4/4</t>
  </si>
  <si>
    <t>8/6</t>
  </si>
  <si>
    <t>0/2</t>
  </si>
  <si>
    <t>8/4</t>
  </si>
  <si>
    <t>0/4</t>
  </si>
  <si>
    <t>А</t>
  </si>
  <si>
    <t>на базі академії</t>
  </si>
  <si>
    <t>Іноземна мова (за професійним спрямуванням) (загальний обсяг)</t>
  </si>
  <si>
    <t>1.1.5.1</t>
  </si>
  <si>
    <t>зал.</t>
  </si>
  <si>
    <t>0/6</t>
  </si>
  <si>
    <t>Разом п. 1.3</t>
  </si>
  <si>
    <t>1.1  Цикл загальної підготовки</t>
  </si>
  <si>
    <t>Філософія (загальний обсяг)</t>
  </si>
  <si>
    <t>Інформатика (загальний обсяг)</t>
  </si>
  <si>
    <t>Нарисна геометрія, інженерна та комп'ютерна графіка (загальний обсяг)</t>
  </si>
  <si>
    <t>Опір матеріалів (загальний обсяг)</t>
  </si>
  <si>
    <t>Теоретична механіка (загальний обсяг)</t>
  </si>
  <si>
    <t>Фізика (загальний обсяг)</t>
  </si>
  <si>
    <t>Хімія (загальний обсяг)</t>
  </si>
  <si>
    <t>Основи технології машинобудування (загальний обсяг)</t>
  </si>
  <si>
    <t>Теорія різання (загальний обсяг)</t>
  </si>
  <si>
    <t>Разом обов'язкові компоненти освітньої програми</t>
  </si>
  <si>
    <t>Разом п. 2.1</t>
  </si>
  <si>
    <t>вибіркові</t>
  </si>
  <si>
    <t>1.2.3.1</t>
  </si>
  <si>
    <t>Разом п. 1.2</t>
  </si>
  <si>
    <t>6/0</t>
  </si>
  <si>
    <t>6/6</t>
  </si>
  <si>
    <t>2.1.1</t>
  </si>
  <si>
    <t>2.1.2</t>
  </si>
  <si>
    <t>2.1.3</t>
  </si>
  <si>
    <t>2.1.4</t>
  </si>
  <si>
    <t>2.1.5</t>
  </si>
  <si>
    <t>2.1.6</t>
  </si>
  <si>
    <t>2.1.7</t>
  </si>
  <si>
    <t xml:space="preserve">ІНТЕГРОВАНИЙ НАВЧАЛЬНИЙ ПЛАН </t>
  </si>
  <si>
    <t>Директор ЦДЗО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</si>
  <si>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</si>
  <si>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на базі фахової передвищої освіти</t>
  </si>
  <si>
    <t>Вступ до освітнього процесу</t>
  </si>
  <si>
    <t>1.2 Цикл професійної підготовки</t>
  </si>
  <si>
    <t>у тому числі на базі академії</t>
  </si>
  <si>
    <t>1.1.4.1</t>
  </si>
  <si>
    <t>1.1.10.1</t>
  </si>
  <si>
    <t>1.2.5</t>
  </si>
  <si>
    <t>1.2.6</t>
  </si>
  <si>
    <t>1.2.7</t>
  </si>
  <si>
    <t>1.2.8</t>
  </si>
  <si>
    <t>1.2.9</t>
  </si>
  <si>
    <t>1.2.10</t>
  </si>
  <si>
    <t>1.2.10.1</t>
  </si>
  <si>
    <t>1.2.11</t>
  </si>
  <si>
    <t>1.2.12</t>
  </si>
  <si>
    <t>1.2.13</t>
  </si>
  <si>
    <t>1.2.14</t>
  </si>
  <si>
    <t>у тому числі на базі фахової передвищої освіти</t>
  </si>
  <si>
    <t>1.3.1</t>
  </si>
  <si>
    <t>1.3.2</t>
  </si>
  <si>
    <t>1.3.3</t>
  </si>
  <si>
    <t>1.4.1</t>
  </si>
  <si>
    <t>1.3 Практична підготовка</t>
  </si>
  <si>
    <t>Переддипломна практика</t>
  </si>
  <si>
    <t>Кваліфікаційна робота бакалавра</t>
  </si>
  <si>
    <t>Разом п. 1.4 на базі академії</t>
  </si>
  <si>
    <t>Навчальна практика (на базі фахової передвищої освіти)</t>
  </si>
  <si>
    <t>Технологічна практика (на базі фахової передвищої освіти)</t>
  </si>
  <si>
    <t>Екологія (на базі фахової передвищої освіти)</t>
  </si>
  <si>
    <t>Гідравлічний привод машин для обробки тиском</t>
  </si>
  <si>
    <t>Електрообладнання підйомно-транспортних машин</t>
  </si>
  <si>
    <t>Ліфти і підйомники</t>
  </si>
  <si>
    <t>Машини непереривного транспорту</t>
  </si>
  <si>
    <t>2.1 Цикл професійної підготовки</t>
  </si>
  <si>
    <t>Основи будівельної механіки і проєктування металевих конструкцій (загальний обсяг)</t>
  </si>
  <si>
    <t>Основи будівельної механіки і проєктування металевих конструкцій на базі академії</t>
  </si>
  <si>
    <t>Основи будівельної механіки і проєктування металевих конструкцій (курсова робота) на базі академії</t>
  </si>
  <si>
    <t xml:space="preserve">Технологічні лінії та комплекси металургійних цехів (загальний обсяг) </t>
  </si>
  <si>
    <t xml:space="preserve">Технологічні лінії та комплекси металургійних цехів на базі академії </t>
  </si>
  <si>
    <t>Технологічні лінії та комплекси металургійних цехів (курсова робота) на базі академії</t>
  </si>
  <si>
    <t>2.1.1.1</t>
  </si>
  <si>
    <t>2.1.1.2</t>
  </si>
  <si>
    <t>2.1.8</t>
  </si>
  <si>
    <t>2.1.11</t>
  </si>
  <si>
    <t>2.1.12</t>
  </si>
  <si>
    <t>2.1.13</t>
  </si>
  <si>
    <t>2.1.14</t>
  </si>
  <si>
    <t>2.1.15</t>
  </si>
  <si>
    <t>2.1.16</t>
  </si>
  <si>
    <t>2.1.17</t>
  </si>
  <si>
    <t>2.1.19</t>
  </si>
  <si>
    <t>2.1.20</t>
  </si>
  <si>
    <t>2.1.21</t>
  </si>
  <si>
    <t>2.1.22</t>
  </si>
  <si>
    <t>2.1.22.1</t>
  </si>
  <si>
    <t>2.1.23</t>
  </si>
  <si>
    <t>2.1.25</t>
  </si>
  <si>
    <t>2.1.26</t>
  </si>
  <si>
    <t>2.1.28</t>
  </si>
  <si>
    <t>протокол № _____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</si>
  <si>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</si>
  <si>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№</t>
  </si>
  <si>
    <t>Форма</t>
  </si>
  <si>
    <t>Переддипломна</t>
  </si>
  <si>
    <t>С/Н</t>
  </si>
  <si>
    <t>/С</t>
  </si>
  <si>
    <t>4/8</t>
  </si>
  <si>
    <r>
      <t xml:space="preserve">форма навчання: </t>
    </r>
    <r>
      <rPr>
        <b/>
        <sz val="16"/>
        <rFont val="Times New Roman"/>
        <family val="1"/>
      </rPr>
      <t>заочна зі скороченим терміном навчання</t>
    </r>
    <r>
      <rPr>
        <sz val="16"/>
        <rFont val="Times New Roman"/>
        <family val="1"/>
      </rPr>
      <t xml:space="preserve">  </t>
    </r>
  </si>
  <si>
    <t>Історія України (на базі фахової передвищої освіти)</t>
  </si>
  <si>
    <t>Історія української культури (на базі фахової передвищої освіти)</t>
  </si>
  <si>
    <t>Українська мова (за професійним спрямуванням) (на базі фахової передвищої освіти)</t>
  </si>
  <si>
    <t>44/12</t>
  </si>
  <si>
    <t>1.4 Атестація</t>
  </si>
  <si>
    <t>6б КРБ*</t>
  </si>
  <si>
    <t>3, 4</t>
  </si>
  <si>
    <t>44/14</t>
  </si>
  <si>
    <t>5, 6а</t>
  </si>
  <si>
    <t>Українська мова як іноземна (для іноземних громадян та осіб без громадянства)</t>
  </si>
  <si>
    <t>Українська мова як іноземна</t>
  </si>
  <si>
    <t>8/16</t>
  </si>
  <si>
    <t>Частка кредитів ЄКТС у відсотках</t>
  </si>
  <si>
    <t>* Примітка: КРБ – захист кваліфікаційної роботи бакалавра</t>
  </si>
  <si>
    <t>Декан факультету машинобудування</t>
  </si>
  <si>
    <t>Строк навчання – 2 роки 10 місяців</t>
  </si>
  <si>
    <t xml:space="preserve">Позначення: Н – настановна сесія; С – екзаменаційна сесія; П – практика; Д – виконання кваліфікаційної роботи бакалавра; А – захист кваліфікаційної роботи бакалавра; К – канікули </t>
  </si>
  <si>
    <t>Практика</t>
  </si>
  <si>
    <t>9 по 15 годин</t>
  </si>
  <si>
    <t>10 по 9 годин + 2</t>
  </si>
  <si>
    <t>Виконання кваліфікаційної роботи бакалавра</t>
  </si>
  <si>
    <t>П/Д</t>
  </si>
  <si>
    <t>проєкти</t>
  </si>
  <si>
    <t>1.2.15</t>
  </si>
  <si>
    <t>Основи автоматизованого проєктування деталей та вузлів верстатів</t>
  </si>
  <si>
    <t>Основи автоматизованого проєктування підйомно-транспортних, будівельних і дорожніх машин</t>
  </si>
  <si>
    <t>Основи автоматизованого проєктування різальних інструментів</t>
  </si>
  <si>
    <t>Проєктування цехів машинобудівних заводів</t>
  </si>
  <si>
    <t>4, 4</t>
  </si>
  <si>
    <t>1.2.8.1</t>
  </si>
  <si>
    <t xml:space="preserve">Деталі машин, теорія механізмів і основи взаємозамінності (загальний обсяг) </t>
  </si>
  <si>
    <t>2.1.9</t>
  </si>
  <si>
    <t>2.1.10</t>
  </si>
  <si>
    <t xml:space="preserve">Машини для виробництва будівельних матеріалів </t>
  </si>
  <si>
    <t>2.1.18</t>
  </si>
  <si>
    <t>2.1.24</t>
  </si>
  <si>
    <t>Кількість курсових проєктів</t>
  </si>
  <si>
    <t>1</t>
  </si>
  <si>
    <t>1.2</t>
  </si>
  <si>
    <t>1.1</t>
  </si>
  <si>
    <t>1.3</t>
  </si>
  <si>
    <t>20/40</t>
  </si>
  <si>
    <t>20/0</t>
  </si>
  <si>
    <t>0/8</t>
  </si>
  <si>
    <t>Менеджмент та організація виробництва</t>
  </si>
  <si>
    <t xml:space="preserve">Обладнання та транспорт механообробних цехів </t>
  </si>
  <si>
    <t>2.1.27</t>
  </si>
  <si>
    <t>2.1.27.1</t>
  </si>
  <si>
    <t>2.1.27.2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</si>
  <si>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</si>
  <si>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(курсова робота)</t>
  </si>
  <si>
    <t>Машини для земляних, дорожніх та меліоративних робіт</t>
  </si>
  <si>
    <t>Основи автоматизованого проєктування технологічного обладнання</t>
  </si>
  <si>
    <t>6/4</t>
  </si>
  <si>
    <t>Технологія конструкційних матеріалів</t>
  </si>
  <si>
    <t>Електротехніка, електроніка та мікропроцесорна техніка (загальний обсяг)</t>
  </si>
  <si>
    <t>Кількість кредитів ЄКТС за курсами</t>
  </si>
  <si>
    <t>22/12</t>
  </si>
  <si>
    <t>Вантажопідйомні машини на базі академії</t>
  </si>
  <si>
    <t>Вантажопідйомні машини (курсова робота) на базі академії</t>
  </si>
  <si>
    <t>16/0</t>
  </si>
  <si>
    <t>2.1.26.1</t>
  </si>
  <si>
    <t>Безпека життєдіяльності (на базі фахової передвищої освіти)</t>
  </si>
  <si>
    <t>Основи технічної творчості та наукових досліджень</t>
  </si>
  <si>
    <t>16/4</t>
  </si>
  <si>
    <t>1.2.1.1</t>
  </si>
  <si>
    <t>1.2.1.2</t>
  </si>
  <si>
    <t>Основи охорони праці (загальний обсяг)</t>
  </si>
  <si>
    <t>Основи автоматизованого проєктування та комп'ютерного моделювання у CAD\CAM\CAE-системах (загальний обсяг)</t>
  </si>
  <si>
    <t>1.2.9.1</t>
  </si>
  <si>
    <t>1.2.11.1</t>
  </si>
  <si>
    <t>1.2.16</t>
  </si>
  <si>
    <t>1.2.17</t>
  </si>
  <si>
    <t>1.2.17.1</t>
  </si>
  <si>
    <t>1.2.17.2</t>
  </si>
  <si>
    <t>1.2.18</t>
  </si>
  <si>
    <t>1.2.18.1</t>
  </si>
  <si>
    <t>Математичні моделі в розрахунках на ЕОМ</t>
  </si>
  <si>
    <t>2.1.4.1</t>
  </si>
  <si>
    <t>2.1.4.2</t>
  </si>
  <si>
    <t>2.1.10.1</t>
  </si>
  <si>
    <t>2.1.10.2</t>
  </si>
  <si>
    <t>2.1.10.3</t>
  </si>
  <si>
    <t>2.1.10.4</t>
  </si>
  <si>
    <t>2.1.16.1</t>
  </si>
  <si>
    <t>2.1.16.2</t>
  </si>
  <si>
    <t>2.1.21.1</t>
  </si>
  <si>
    <t>2.1.22.2</t>
  </si>
  <si>
    <t>2.1.23.1</t>
  </si>
  <si>
    <t>2.1.23.2</t>
  </si>
  <si>
    <t>2.1.24.1</t>
  </si>
  <si>
    <t>2.1.26.2</t>
  </si>
  <si>
    <t>Технологія верстатоінструментального виробництва</t>
  </si>
  <si>
    <t>Технологія верстатоінструментального виробництва (курсова робота)</t>
  </si>
  <si>
    <t>Експлуатація, обслуговування, діагностика та ремонт машин та обладнання</t>
  </si>
  <si>
    <t>1.2.5.1</t>
  </si>
  <si>
    <t>1.2.5.2</t>
  </si>
  <si>
    <t>1.2.12.1</t>
  </si>
  <si>
    <t>1.2.14.1</t>
  </si>
  <si>
    <t>1.2.14.2</t>
  </si>
  <si>
    <t>28/10</t>
  </si>
  <si>
    <t>2.1.11.1</t>
  </si>
  <si>
    <t>2.1.24.2</t>
  </si>
  <si>
    <t>2.1.1.3</t>
  </si>
  <si>
    <t>2.1.26.3</t>
  </si>
  <si>
    <t>2.1.28.1</t>
  </si>
  <si>
    <t>Механічне обладнання заводів на базі академії</t>
  </si>
  <si>
    <t>Механічне обладнання заводів (курсова робота) на базі академії</t>
  </si>
  <si>
    <t>2.1.25.1</t>
  </si>
  <si>
    <t>2.1.18.1</t>
  </si>
  <si>
    <t>18/12</t>
  </si>
  <si>
    <t>Підприємницька діяльність та економіка підприємства</t>
  </si>
  <si>
    <t>5, 5, 5, 6а</t>
  </si>
  <si>
    <t>5, 5, 6а</t>
  </si>
  <si>
    <t>2.1.20.1</t>
  </si>
  <si>
    <t>І ГРАФІК ОСВІТНЬОГО ПРОЦЕСУ</t>
  </si>
  <si>
    <t>Назва практики</t>
  </si>
  <si>
    <t xml:space="preserve">Екзамена-ційна сесія </t>
  </si>
  <si>
    <t xml:space="preserve">       II ЗВЕДЕНІ ДАНІ ПРО БЮДЖЕТ ЧАСУ, тижні  </t>
  </si>
  <si>
    <t xml:space="preserve">ІІІ ПРАКТИКА </t>
  </si>
  <si>
    <t>IV АТЕСТАЦІЯ</t>
  </si>
  <si>
    <t>/Д</t>
  </si>
  <si>
    <t>Захист кваліфі-каційної роботи бакалавра</t>
  </si>
  <si>
    <t>1 ОБОВ'ЯЗКОВІ НАВЧАЛЬНІ ДИСЦИПЛІНИ</t>
  </si>
  <si>
    <t>Вища математика</t>
  </si>
  <si>
    <t>екз.</t>
  </si>
  <si>
    <t>10/4</t>
  </si>
  <si>
    <t>144/0</t>
  </si>
  <si>
    <t>4/20</t>
  </si>
  <si>
    <t>4/32</t>
  </si>
  <si>
    <t>14/4</t>
  </si>
  <si>
    <t>2 ДИСЦИПЛІНИ ВІЛЬНОГО ВИБОРУ</t>
  </si>
  <si>
    <t>2.1.17.1</t>
  </si>
  <si>
    <t>Кількість годин</t>
  </si>
  <si>
    <t>Дисципліни вільного вибору циклу професійної підготовки</t>
  </si>
  <si>
    <t>4, 4, 5, 5, 5, 6а</t>
  </si>
  <si>
    <t>3, 4, 5, 5, 6а</t>
  </si>
  <si>
    <t>Вантажопідйомні машини (загальний обсяг)</t>
  </si>
  <si>
    <t>Механічне обладнання заводів (загальний обсяг)</t>
  </si>
  <si>
    <t>Основи будівельної справи (загальний обсяг)</t>
  </si>
  <si>
    <t>Підйомно-транспортні машини металургійних заводів (загальний обсяг)</t>
  </si>
  <si>
    <t>Ресурсозберігаючі технології та технологічні комплекси металургійного виробництва (загальний обсяг)</t>
  </si>
  <si>
    <t>Різальний інструмент (загальний обсяг)</t>
  </si>
  <si>
    <t>Системи керування та мехатронні пристрої верстатних комплексів (загальний обсяг)</t>
  </si>
  <si>
    <t>Спеціальні крани (загальний обсяг)</t>
  </si>
  <si>
    <t>Технологічне оснащення процесів механічної обробки (загальний обсяг)</t>
  </si>
  <si>
    <t>2.1.5.1</t>
  </si>
  <si>
    <t>24/10</t>
  </si>
  <si>
    <t>46</t>
  </si>
  <si>
    <t>Дисципліни вільного вибору циклу професійної підготовки (вивчення на базі академії у 3, 4 семестрах)</t>
  </si>
  <si>
    <t>Дисципліни вільного вибору циклу професійної підготовки (вивчення на базі академії у 5, 6а семестрах)</t>
  </si>
  <si>
    <t>2.1.10.5</t>
  </si>
  <si>
    <t>2.1.16.3</t>
  </si>
  <si>
    <t>2/4</t>
  </si>
  <si>
    <t>2.1.27.3</t>
  </si>
  <si>
    <t>44/28</t>
  </si>
  <si>
    <t>14/12</t>
  </si>
  <si>
    <t>98</t>
  </si>
  <si>
    <t>52/16</t>
  </si>
  <si>
    <t>46/22</t>
  </si>
  <si>
    <t>52/28</t>
  </si>
  <si>
    <t>28/16</t>
  </si>
  <si>
    <t>НАВЧАЛЬНІ ДИСЦИПЛІНИ, ЩО ВИВЧАЮТЬСЯ ПОНАД НОРМАТИВНУ КІЛЬКІСТЬ КРЕДИТІВ ЄКТС (240 КРЕДИТІВ)</t>
  </si>
  <si>
    <t>Транспортна логістика, комплексна механізація та автоматизація (загальний обсяг)</t>
  </si>
  <si>
    <t>6/12</t>
  </si>
  <si>
    <t>4/6</t>
  </si>
  <si>
    <t xml:space="preserve">            (Віктор Ковальов)</t>
  </si>
  <si>
    <t>на основі фахової передвищої освіти (освітньо-кваліфікаційного рівня молодшого спеціаліста)</t>
  </si>
  <si>
    <t>Настановна сесія</t>
  </si>
  <si>
    <t>Н/К</t>
  </si>
  <si>
    <t>Валерій Кассов</t>
  </si>
  <si>
    <t>Микола Федоров</t>
  </si>
  <si>
    <t>Віктор Ковальов</t>
  </si>
  <si>
    <t>Яна Васильченко</t>
  </si>
  <si>
    <t>Зав. кафедри ПТММ</t>
  </si>
  <si>
    <t>Микола Дорохов</t>
  </si>
  <si>
    <t>"     "                   2023 р.</t>
  </si>
  <si>
    <t>(набір 2023 року)</t>
  </si>
  <si>
    <t xml:space="preserve">V ПЛАН ОСВІТНЬОГО ПРОЦЕСУ НА 2023/2024 НАВЧАЛЬНИЙ РІК          НАБІР 2023 РОКУ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</si>
</sst>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  <numFmt numFmtId="183" formatCode="0_ ;[Red]\-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sz val="12"/>
      <name val="Calibri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u val="single"/>
      <sz val="15"/>
      <name val="Times New Roman"/>
      <family val="1"/>
    </font>
    <font>
      <b/>
      <sz val="15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6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19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19" fillId="32" borderId="0" xfId="53" applyNumberFormat="1" applyFont="1" applyFill="1" applyBorder="1" applyAlignment="1" applyProtection="1">
      <alignment vertical="center"/>
      <protection/>
    </xf>
    <xf numFmtId="175" fontId="19" fillId="32" borderId="0" xfId="53" applyNumberFormat="1" applyFont="1" applyFill="1" applyBorder="1" applyAlignment="1" applyProtection="1">
      <alignment horizontal="center" vertical="center" wrapText="1"/>
      <protection/>
    </xf>
    <xf numFmtId="0" fontId="19" fillId="32" borderId="0" xfId="53" applyNumberFormat="1" applyFont="1" applyFill="1" applyBorder="1" applyAlignment="1" applyProtection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1" fontId="18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1" fillId="0" borderId="0" xfId="53" applyNumberFormat="1" applyFont="1" applyFill="1" applyBorder="1" applyAlignment="1" applyProtection="1">
      <alignment horizontal="center" vertical="center"/>
      <protection/>
    </xf>
    <xf numFmtId="2" fontId="6" fillId="0" borderId="0" xfId="53" applyNumberFormat="1" applyFont="1" applyFill="1" applyBorder="1" applyAlignment="1" applyProtection="1">
      <alignment vertical="center"/>
      <protection/>
    </xf>
    <xf numFmtId="175" fontId="19" fillId="0" borderId="0" xfId="0" applyNumberFormat="1" applyFont="1" applyFill="1" applyBorder="1" applyAlignment="1" applyProtection="1">
      <alignment vertical="center"/>
      <protection/>
    </xf>
    <xf numFmtId="173" fontId="19" fillId="0" borderId="0" xfId="0" applyNumberFormat="1" applyFont="1" applyFill="1" applyBorder="1" applyAlignment="1" applyProtection="1">
      <alignment vertical="center"/>
      <protection/>
    </xf>
    <xf numFmtId="0" fontId="25" fillId="32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30" fillId="0" borderId="0" xfId="0" applyFont="1" applyBorder="1" applyAlignment="1">
      <alignment/>
    </xf>
    <xf numFmtId="174" fontId="18" fillId="0" borderId="0" xfId="53" applyNumberFormat="1" applyFont="1" applyFill="1" applyBorder="1" applyAlignment="1">
      <alignment horizontal="center" vertical="center" wrapText="1"/>
      <protection/>
    </xf>
    <xf numFmtId="175" fontId="29" fillId="0" borderId="0" xfId="53" applyNumberFormat="1" applyFont="1" applyFill="1" applyBorder="1" applyAlignment="1" applyProtection="1">
      <alignment horizontal="left" vertical="center"/>
      <protection/>
    </xf>
    <xf numFmtId="174" fontId="28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2" applyFont="1" applyBorder="1" applyAlignment="1">
      <alignment vertical="center" wrapText="1"/>
      <protection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52" applyFont="1" applyFill="1" applyAlignment="1">
      <alignment/>
      <protection/>
    </xf>
    <xf numFmtId="0" fontId="9" fillId="0" borderId="0" xfId="52" applyFont="1" applyFill="1">
      <alignment/>
      <protection/>
    </xf>
    <xf numFmtId="0" fontId="12" fillId="0" borderId="0" xfId="52" applyFont="1" applyFill="1">
      <alignment/>
      <protection/>
    </xf>
    <xf numFmtId="49" fontId="3" fillId="0" borderId="32" xfId="52" applyNumberFormat="1" applyFont="1" applyFill="1" applyBorder="1" applyAlignment="1">
      <alignment vertical="center" wrapText="1"/>
      <protection/>
    </xf>
    <xf numFmtId="0" fontId="30" fillId="0" borderId="0" xfId="0" applyFont="1" applyFill="1" applyAlignment="1">
      <alignment wrapText="1"/>
    </xf>
    <xf numFmtId="175" fontId="6" fillId="0" borderId="33" xfId="53" applyNumberFormat="1" applyFont="1" applyFill="1" applyBorder="1" applyAlignment="1" applyProtection="1">
      <alignment horizontal="center" vertical="center" wrapText="1"/>
      <protection/>
    </xf>
    <xf numFmtId="175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35" xfId="53" applyNumberFormat="1" applyFont="1" applyFill="1" applyBorder="1" applyAlignment="1" applyProtection="1">
      <alignment horizontal="center" vertical="center"/>
      <protection/>
    </xf>
    <xf numFmtId="0" fontId="6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49" fontId="6" fillId="0" borderId="41" xfId="53" applyNumberFormat="1" applyFont="1" applyFill="1" applyBorder="1" applyAlignment="1" applyProtection="1">
      <alignment horizontal="center" vertical="center"/>
      <protection/>
    </xf>
    <xf numFmtId="49" fontId="6" fillId="0" borderId="41" xfId="53" applyNumberFormat="1" applyFont="1" applyFill="1" applyBorder="1" applyAlignment="1" applyProtection="1">
      <alignment horizontal="left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3" fontId="6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14" xfId="53" applyNumberFormat="1" applyFont="1" applyFill="1" applyBorder="1" applyAlignment="1">
      <alignment horizontal="left" vertical="center" wrapText="1"/>
      <protection/>
    </xf>
    <xf numFmtId="175" fontId="6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177" fontId="10" fillId="0" borderId="50" xfId="53" applyNumberFormat="1" applyFont="1" applyFill="1" applyBorder="1" applyAlignment="1" applyProtection="1">
      <alignment horizontal="center" vertical="center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49" fontId="10" fillId="0" borderId="32" xfId="53" applyNumberFormat="1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49" fontId="6" fillId="0" borderId="34" xfId="53" applyNumberFormat="1" applyFont="1" applyFill="1" applyBorder="1" applyAlignment="1">
      <alignment horizontal="center" vertical="center" wrapText="1"/>
      <protection/>
    </xf>
    <xf numFmtId="49" fontId="6" fillId="0" borderId="51" xfId="53" applyNumberFormat="1" applyFont="1" applyFill="1" applyBorder="1" applyAlignment="1">
      <alignment horizontal="center" vertical="center" wrapText="1"/>
      <protection/>
    </xf>
    <xf numFmtId="49" fontId="6" fillId="0" borderId="48" xfId="53" applyNumberFormat="1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>
      <alignment horizontal="center" vertical="center" wrapText="1"/>
      <protection/>
    </xf>
    <xf numFmtId="49" fontId="6" fillId="0" borderId="49" xfId="53" applyNumberFormat="1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 applyProtection="1">
      <alignment vertical="center"/>
      <protection/>
    </xf>
    <xf numFmtId="49" fontId="6" fillId="0" borderId="14" xfId="53" applyNumberFormat="1" applyFont="1" applyFill="1" applyBorder="1" applyAlignment="1">
      <alignment vertical="center" wrapText="1"/>
      <protection/>
    </xf>
    <xf numFmtId="177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49" fontId="6" fillId="0" borderId="32" xfId="53" applyNumberFormat="1" applyFont="1" applyFill="1" applyBorder="1" applyAlignment="1">
      <alignment horizontal="center" vertical="center" wrapText="1"/>
      <protection/>
    </xf>
    <xf numFmtId="174" fontId="6" fillId="0" borderId="50" xfId="53" applyNumberFormat="1" applyFont="1" applyFill="1" applyBorder="1" applyAlignment="1" applyProtection="1">
      <alignment horizontal="center" vertical="center"/>
      <protection/>
    </xf>
    <xf numFmtId="1" fontId="6" fillId="0" borderId="47" xfId="53" applyNumberFormat="1" applyFont="1" applyFill="1" applyBorder="1" applyAlignment="1" applyProtection="1">
      <alignment horizontal="center" vertical="center"/>
      <protection/>
    </xf>
    <xf numFmtId="1" fontId="10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 applyProtection="1">
      <alignment horizontal="center" vertical="center"/>
      <protection/>
    </xf>
    <xf numFmtId="49" fontId="10" fillId="0" borderId="32" xfId="53" applyNumberFormat="1" applyFont="1" applyFill="1" applyBorder="1" applyAlignment="1" applyProtection="1">
      <alignment horizontal="center" vertical="center"/>
      <protection/>
    </xf>
    <xf numFmtId="1" fontId="10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175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48" xfId="53" applyNumberFormat="1" applyFont="1" applyFill="1" applyBorder="1" applyAlignment="1" applyProtection="1">
      <alignment horizontal="center" vertical="center"/>
      <protection/>
    </xf>
    <xf numFmtId="1" fontId="6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175" fontId="6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20" fillId="0" borderId="33" xfId="53" applyNumberFormat="1" applyFont="1" applyFill="1" applyBorder="1" applyAlignment="1" applyProtection="1">
      <alignment horizontal="center" vertical="center"/>
      <protection/>
    </xf>
    <xf numFmtId="177" fontId="10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53" xfId="53" applyNumberFormat="1" applyFont="1" applyFill="1" applyBorder="1" applyAlignment="1">
      <alignment horizontal="center" vertical="center" wrapText="1"/>
      <protection/>
    </xf>
    <xf numFmtId="1" fontId="10" fillId="0" borderId="35" xfId="53" applyNumberFormat="1" applyFont="1" applyFill="1" applyBorder="1" applyAlignment="1">
      <alignment horizontal="center" vertical="center" wrapText="1"/>
      <protection/>
    </xf>
    <xf numFmtId="49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49" fontId="6" fillId="0" borderId="39" xfId="53" applyNumberFormat="1" applyFont="1" applyFill="1" applyBorder="1" applyAlignment="1">
      <alignment horizontal="center" vertical="center" wrapText="1"/>
      <protection/>
    </xf>
    <xf numFmtId="49" fontId="6" fillId="0" borderId="54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49" fontId="6" fillId="0" borderId="38" xfId="53" applyNumberFormat="1" applyFont="1" applyFill="1" applyBorder="1" applyAlignment="1" applyProtection="1">
      <alignment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73" fontId="10" fillId="0" borderId="52" xfId="53" applyNumberFormat="1" applyFont="1" applyFill="1" applyBorder="1" applyAlignment="1" applyProtection="1">
      <alignment horizontal="center" vertical="center"/>
      <protection/>
    </xf>
    <xf numFmtId="180" fontId="10" fillId="0" borderId="35" xfId="53" applyNumberFormat="1" applyFont="1" applyFill="1" applyBorder="1" applyAlignment="1" applyProtection="1">
      <alignment horizontal="center" vertical="center"/>
      <protection/>
    </xf>
    <xf numFmtId="49" fontId="10" fillId="0" borderId="37" xfId="53" applyNumberFormat="1" applyFont="1" applyFill="1" applyBorder="1" applyAlignment="1" applyProtection="1">
      <alignment horizontal="center" vertical="center"/>
      <protection/>
    </xf>
    <xf numFmtId="180" fontId="10" fillId="0" borderId="38" xfId="53" applyNumberFormat="1" applyFont="1" applyFill="1" applyBorder="1" applyAlignment="1" applyProtection="1">
      <alignment horizontal="center" vertical="center"/>
      <protection/>
    </xf>
    <xf numFmtId="49" fontId="10" fillId="0" borderId="39" xfId="53" applyNumberFormat="1" applyFont="1" applyFill="1" applyBorder="1" applyAlignment="1">
      <alignment horizontal="center" vertical="center" wrapText="1"/>
      <protection/>
    </xf>
    <xf numFmtId="49" fontId="10" fillId="0" borderId="54" xfId="53" applyNumberFormat="1" applyFont="1" applyFill="1" applyBorder="1" applyAlignment="1">
      <alignment horizontal="center" vertical="center" wrapText="1"/>
      <protection/>
    </xf>
    <xf numFmtId="49" fontId="10" fillId="0" borderId="53" xfId="53" applyNumberFormat="1" applyFont="1" applyFill="1" applyBorder="1" applyAlignment="1">
      <alignment horizontal="center" vertical="center" wrapText="1"/>
      <protection/>
    </xf>
    <xf numFmtId="49" fontId="10" fillId="0" borderId="38" xfId="53" applyNumberFormat="1" applyFont="1" applyFill="1" applyBorder="1" applyAlignment="1">
      <alignment horizontal="center" vertical="center" wrapText="1"/>
      <protection/>
    </xf>
    <xf numFmtId="49" fontId="10" fillId="0" borderId="40" xfId="53" applyNumberFormat="1" applyFont="1" applyFill="1" applyBorder="1" applyAlignment="1">
      <alignment horizontal="center" vertical="center" wrapText="1"/>
      <protection/>
    </xf>
    <xf numFmtId="49" fontId="10" fillId="0" borderId="38" xfId="53" applyNumberFormat="1" applyFont="1" applyFill="1" applyBorder="1" applyAlignment="1" applyProtection="1">
      <alignment vertical="center"/>
      <protection/>
    </xf>
    <xf numFmtId="49" fontId="6" fillId="0" borderId="55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left" vertical="center" wrapText="1"/>
      <protection/>
    </xf>
    <xf numFmtId="176" fontId="6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6" fillId="0" borderId="19" xfId="53" applyNumberFormat="1" applyFont="1" applyFill="1" applyBorder="1" applyAlignment="1" applyProtection="1">
      <alignment horizontal="center" vertical="center"/>
      <protection/>
    </xf>
    <xf numFmtId="173" fontId="10" fillId="0" borderId="56" xfId="53" applyNumberFormat="1" applyFont="1" applyFill="1" applyBorder="1" applyAlignment="1" applyProtection="1">
      <alignment horizontal="center" vertical="center"/>
      <protection/>
    </xf>
    <xf numFmtId="180" fontId="10" fillId="0" borderId="56" xfId="53" applyNumberFormat="1" applyFont="1" applyFill="1" applyBorder="1" applyAlignment="1" applyProtection="1">
      <alignment horizontal="center" vertical="center"/>
      <protection/>
    </xf>
    <xf numFmtId="180" fontId="10" fillId="0" borderId="15" xfId="53" applyNumberFormat="1" applyFont="1" applyFill="1" applyBorder="1" applyAlignment="1" applyProtection="1">
      <alignment horizontal="center" vertical="center"/>
      <protection/>
    </xf>
    <xf numFmtId="49" fontId="10" fillId="0" borderId="18" xfId="53" applyNumberFormat="1" applyFont="1" applyFill="1" applyBorder="1" applyAlignment="1" applyProtection="1">
      <alignment horizontal="center" vertical="center"/>
      <protection/>
    </xf>
    <xf numFmtId="180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17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18" xfId="53" applyNumberFormat="1" applyFont="1" applyFill="1" applyBorder="1" applyAlignment="1" applyProtection="1">
      <alignment horizontal="center" vertical="center"/>
      <protection/>
    </xf>
    <xf numFmtId="173" fontId="6" fillId="0" borderId="56" xfId="53" applyNumberFormat="1" applyFont="1" applyFill="1" applyBorder="1" applyAlignment="1" applyProtection="1">
      <alignment horizontal="center" vertical="center"/>
      <protection/>
    </xf>
    <xf numFmtId="180" fontId="6" fillId="0" borderId="56" xfId="53" applyNumberFormat="1" applyFont="1" applyFill="1" applyBorder="1" applyAlignment="1" applyProtection="1">
      <alignment horizontal="center" vertical="center"/>
      <protection/>
    </xf>
    <xf numFmtId="180" fontId="6" fillId="0" borderId="15" xfId="53" applyNumberFormat="1" applyFont="1" applyFill="1" applyBorder="1" applyAlignment="1" applyProtection="1">
      <alignment horizontal="center" vertical="center"/>
      <protection/>
    </xf>
    <xf numFmtId="180" fontId="6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left" vertical="center" wrapText="1"/>
      <protection/>
    </xf>
    <xf numFmtId="183" fontId="6" fillId="0" borderId="47" xfId="53" applyNumberFormat="1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177" fontId="10" fillId="0" borderId="57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6" fillId="0" borderId="59" xfId="53" applyNumberFormat="1" applyFont="1" applyFill="1" applyBorder="1" applyAlignment="1">
      <alignment horizontal="center" vertical="center" wrapText="1"/>
      <protection/>
    </xf>
    <xf numFmtId="49" fontId="6" fillId="0" borderId="27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>
      <alignment horizontal="center" vertical="center" wrapText="1"/>
      <protection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75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0" fontId="10" fillId="0" borderId="51" xfId="53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>
      <alignment vertical="center" wrapText="1"/>
      <protection/>
    </xf>
    <xf numFmtId="175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177" fontId="10" fillId="0" borderId="60" xfId="53" applyNumberFormat="1" applyFont="1" applyFill="1" applyBorder="1" applyAlignment="1" applyProtection="1">
      <alignment horizontal="center" vertical="center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62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 applyProtection="1">
      <alignment vertical="center"/>
      <protection/>
    </xf>
    <xf numFmtId="1" fontId="10" fillId="0" borderId="37" xfId="53" applyNumberFormat="1" applyFont="1" applyFill="1" applyBorder="1" applyAlignment="1">
      <alignment horizontal="center" vertical="center" wrapText="1"/>
      <protection/>
    </xf>
    <xf numFmtId="1" fontId="10" fillId="0" borderId="38" xfId="53" applyNumberFormat="1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36" xfId="53" applyNumberFormat="1" applyFont="1" applyFill="1" applyBorder="1" applyAlignment="1">
      <alignment horizontal="center" vertical="center" wrapText="1"/>
      <protection/>
    </xf>
    <xf numFmtId="1" fontId="10" fillId="0" borderId="36" xfId="53" applyNumberFormat="1" applyFont="1" applyFill="1" applyBorder="1" applyAlignment="1">
      <alignment horizontal="center" vertical="center" wrapText="1"/>
      <protection/>
    </xf>
    <xf numFmtId="49" fontId="10" fillId="0" borderId="52" xfId="53" applyNumberFormat="1" applyFont="1" applyFill="1" applyBorder="1" applyAlignment="1">
      <alignment horizontal="center" vertical="center" wrapText="1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174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74" fontId="6" fillId="0" borderId="45" xfId="53" applyNumberFormat="1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74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44" xfId="53" applyNumberFormat="1" applyFont="1" applyFill="1" applyBorder="1" applyAlignment="1">
      <alignment horizontal="center" vertical="center" wrapText="1"/>
      <protection/>
    </xf>
    <xf numFmtId="49" fontId="6" fillId="0" borderId="45" xfId="53" applyNumberFormat="1" applyFont="1" applyFill="1" applyBorder="1" applyAlignment="1">
      <alignment horizontal="center" vertical="center" wrapText="1"/>
      <protection/>
    </xf>
    <xf numFmtId="49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174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>
      <alignment horizontal="center" vertical="center" wrapText="1"/>
      <protection/>
    </xf>
    <xf numFmtId="174" fontId="10" fillId="0" borderId="32" xfId="53" applyNumberFormat="1" applyFont="1" applyFill="1" applyBorder="1" applyAlignment="1">
      <alignment horizontal="center" vertical="center" wrapText="1"/>
      <protection/>
    </xf>
    <xf numFmtId="174" fontId="10" fillId="0" borderId="33" xfId="53" applyNumberFormat="1" applyFont="1" applyFill="1" applyBorder="1" applyAlignment="1">
      <alignment horizontal="center" vertical="center" wrapText="1"/>
      <protection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49" fontId="10" fillId="0" borderId="49" xfId="53" applyNumberFormat="1" applyFont="1" applyFill="1" applyBorder="1" applyAlignment="1">
      <alignment horizontal="center" vertical="center" wrapText="1"/>
      <protection/>
    </xf>
    <xf numFmtId="49" fontId="10" fillId="0" borderId="48" xfId="53" applyNumberFormat="1" applyFont="1" applyFill="1" applyBorder="1" applyAlignment="1">
      <alignment horizontal="center" vertical="center" wrapText="1"/>
      <protection/>
    </xf>
    <xf numFmtId="49" fontId="10" fillId="0" borderId="33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74" fontId="10" fillId="0" borderId="30" xfId="53" applyNumberFormat="1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74" fontId="10" fillId="0" borderId="10" xfId="53" applyNumberFormat="1" applyFont="1" applyFill="1" applyBorder="1" applyAlignment="1">
      <alignment horizontal="center" vertical="center" wrapText="1"/>
      <protection/>
    </xf>
    <xf numFmtId="174" fontId="10" fillId="0" borderId="11" xfId="53" applyNumberFormat="1" applyFont="1" applyFill="1" applyBorder="1" applyAlignment="1">
      <alignment horizontal="center" vertical="center" wrapText="1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174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37" xfId="53" applyNumberFormat="1" applyFont="1" applyFill="1" applyBorder="1" applyAlignment="1">
      <alignment horizontal="center" vertical="center" wrapText="1"/>
      <protection/>
    </xf>
    <xf numFmtId="174" fontId="10" fillId="0" borderId="38" xfId="53" applyNumberFormat="1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left" vertical="center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left" vertical="center" wrapText="1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44" xfId="53" applyNumberFormat="1" applyFont="1" applyFill="1" applyBorder="1" applyAlignment="1" applyProtection="1">
      <alignment horizontal="center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176" fontId="10" fillId="0" borderId="45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176" fontId="10" fillId="0" borderId="14" xfId="53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>
      <alignment horizontal="left" vertical="center" wrapText="1"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3" fontId="6" fillId="0" borderId="14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176" fontId="10" fillId="0" borderId="48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176" fontId="6" fillId="0" borderId="32" xfId="53" applyNumberFormat="1" applyFont="1" applyFill="1" applyBorder="1" applyAlignment="1" applyProtection="1">
      <alignment horizontal="center" vertical="center" wrapText="1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3" fontId="10" fillId="0" borderId="14" xfId="53" applyNumberFormat="1" applyFont="1" applyFill="1" applyBorder="1" applyAlignment="1" applyProtection="1">
      <alignment horizontal="center" vertical="center"/>
      <protection/>
    </xf>
    <xf numFmtId="49" fontId="6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56" xfId="53" applyNumberFormat="1" applyFont="1" applyFill="1" applyBorder="1" applyAlignment="1" applyProtection="1">
      <alignment horizontal="center" vertical="center"/>
      <protection/>
    </xf>
    <xf numFmtId="174" fontId="6" fillId="0" borderId="56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49" fontId="6" fillId="0" borderId="14" xfId="53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>
      <alignment horizontal="left" vertical="center" wrapText="1"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4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>
      <alignment horizontal="left" vertical="center" wrapText="1"/>
      <protection/>
    </xf>
    <xf numFmtId="174" fontId="10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50" xfId="53" applyNumberFormat="1" applyFont="1" applyFill="1" applyBorder="1" applyAlignment="1" applyProtection="1">
      <alignment horizontal="center" vertical="center"/>
      <protection/>
    </xf>
    <xf numFmtId="49" fontId="10" fillId="0" borderId="34" xfId="53" applyNumberFormat="1" applyFont="1" applyFill="1" applyBorder="1" applyAlignment="1" applyProtection="1">
      <alignment horizontal="center" vertical="center"/>
      <protection/>
    </xf>
    <xf numFmtId="1" fontId="10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center" vertical="center" wrapText="1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" fontId="6" fillId="0" borderId="49" xfId="53" applyNumberFormat="1" applyFont="1" applyFill="1" applyBorder="1" applyAlignment="1" applyProtection="1">
      <alignment horizontal="center" vertical="center"/>
      <protection/>
    </xf>
    <xf numFmtId="173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49" fontId="10" fillId="0" borderId="48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left" vertical="center" wrapText="1"/>
      <protection/>
    </xf>
    <xf numFmtId="174" fontId="6" fillId="0" borderId="14" xfId="53" applyNumberFormat="1" applyFont="1" applyFill="1" applyBorder="1" applyAlignment="1">
      <alignment horizontal="center" vertical="center" wrapText="1"/>
      <protection/>
    </xf>
    <xf numFmtId="1" fontId="6" fillId="0" borderId="51" xfId="53" applyNumberFormat="1" applyFont="1" applyFill="1" applyBorder="1" applyAlignment="1">
      <alignment horizontal="center" vertical="center" wrapText="1"/>
      <protection/>
    </xf>
    <xf numFmtId="1" fontId="6" fillId="0" borderId="48" xfId="53" applyNumberFormat="1" applyFont="1" applyFill="1" applyBorder="1" applyAlignment="1">
      <alignment horizontal="center" vertical="center" wrapText="1"/>
      <protection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0" fontId="6" fillId="0" borderId="32" xfId="53" applyNumberFormat="1" applyFont="1" applyFill="1" applyBorder="1" applyAlignment="1">
      <alignment horizontal="center" vertical="center" wrapText="1"/>
      <protection/>
    </xf>
    <xf numFmtId="0" fontId="6" fillId="0" borderId="34" xfId="53" applyNumberFormat="1" applyFont="1" applyFill="1" applyBorder="1" applyAlignment="1">
      <alignment horizontal="center" vertical="center" wrapText="1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>
      <alignment vertical="center" wrapText="1"/>
      <protection/>
    </xf>
    <xf numFmtId="176" fontId="6" fillId="0" borderId="50" xfId="53" applyNumberFormat="1" applyFont="1" applyFill="1" applyBorder="1" applyAlignment="1" applyProtection="1">
      <alignment horizontal="left" vertical="center"/>
      <protection/>
    </xf>
    <xf numFmtId="0" fontId="6" fillId="0" borderId="48" xfId="53" applyNumberFormat="1" applyFont="1" applyFill="1" applyBorder="1" applyAlignment="1">
      <alignment horizontal="center" vertical="center" wrapText="1"/>
      <protection/>
    </xf>
    <xf numFmtId="176" fontId="6" fillId="0" borderId="51" xfId="53" applyNumberFormat="1" applyFont="1" applyFill="1" applyBorder="1" applyAlignment="1" applyProtection="1">
      <alignment horizontal="left" vertical="center" wrapText="1"/>
      <protection/>
    </xf>
    <xf numFmtId="0" fontId="6" fillId="0" borderId="50" xfId="0" applyFont="1" applyFill="1" applyBorder="1" applyAlignment="1">
      <alignment horizontal="left" vertical="center" wrapText="1"/>
    </xf>
    <xf numFmtId="1" fontId="6" fillId="0" borderId="49" xfId="53" applyNumberFormat="1" applyFont="1" applyFill="1" applyBorder="1" applyAlignment="1">
      <alignment horizontal="center" vertical="center" wrapText="1"/>
      <protection/>
    </xf>
    <xf numFmtId="49" fontId="6" fillId="0" borderId="50" xfId="0" applyNumberFormat="1" applyFont="1" applyFill="1" applyBorder="1" applyAlignment="1">
      <alignment vertical="center" wrapText="1"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75" fontId="6" fillId="0" borderId="32" xfId="53" applyNumberFormat="1" applyFont="1" applyFill="1" applyBorder="1" applyAlignment="1" applyProtection="1">
      <alignment vertical="center"/>
      <protection/>
    </xf>
    <xf numFmtId="1" fontId="6" fillId="0" borderId="50" xfId="53" applyNumberFormat="1" applyFont="1" applyFill="1" applyBorder="1" applyAlignment="1">
      <alignment horizontal="center" vertical="center" wrapText="1"/>
      <protection/>
    </xf>
    <xf numFmtId="1" fontId="6" fillId="0" borderId="34" xfId="53" applyNumberFormat="1" applyFont="1" applyFill="1" applyBorder="1" applyAlignment="1">
      <alignment horizontal="center" vertical="center" wrapText="1"/>
      <protection/>
    </xf>
    <xf numFmtId="0" fontId="6" fillId="0" borderId="49" xfId="53" applyNumberFormat="1" applyFont="1" applyFill="1" applyBorder="1" applyAlignment="1">
      <alignment horizontal="center" vertical="center" wrapText="1"/>
      <protection/>
    </xf>
    <xf numFmtId="49" fontId="6" fillId="0" borderId="50" xfId="53" applyNumberFormat="1" applyFont="1" applyFill="1" applyBorder="1" applyAlignment="1">
      <alignment horizontal="left" vertical="center" wrapText="1"/>
      <protection/>
    </xf>
    <xf numFmtId="0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49" fontId="6" fillId="0" borderId="51" xfId="53" applyNumberFormat="1" applyFont="1" applyFill="1" applyBorder="1" applyAlignment="1" applyProtection="1">
      <alignment horizontal="center" vertical="center"/>
      <protection/>
    </xf>
    <xf numFmtId="49" fontId="19" fillId="0" borderId="33" xfId="53" applyNumberFormat="1" applyFont="1" applyFill="1" applyBorder="1" applyAlignment="1" applyProtection="1">
      <alignment vertical="center"/>
      <protection/>
    </xf>
    <xf numFmtId="175" fontId="6" fillId="0" borderId="33" xfId="53" applyNumberFormat="1" applyFont="1" applyFill="1" applyBorder="1" applyAlignment="1" applyProtection="1">
      <alignment vertical="center"/>
      <protection/>
    </xf>
    <xf numFmtId="176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>
      <alignment horizontal="center" vertical="center" wrapText="1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5" xfId="53" applyNumberFormat="1" applyFont="1" applyFill="1" applyBorder="1" applyAlignment="1" applyProtection="1">
      <alignment horizontal="center" vertical="center"/>
      <protection/>
    </xf>
    <xf numFmtId="1" fontId="10" fillId="0" borderId="37" xfId="53" applyNumberFormat="1" applyFont="1" applyFill="1" applyBorder="1" applyAlignment="1" applyProtection="1">
      <alignment horizontal="center" vertical="center"/>
      <protection/>
    </xf>
    <xf numFmtId="1" fontId="10" fillId="0" borderId="38" xfId="53" applyNumberFormat="1" applyFont="1" applyFill="1" applyBorder="1" applyAlignment="1" applyProtection="1">
      <alignment horizontal="center" vertical="center"/>
      <protection/>
    </xf>
    <xf numFmtId="1" fontId="10" fillId="0" borderId="39" xfId="53" applyNumberFormat="1" applyFont="1" applyFill="1" applyBorder="1" applyAlignment="1" applyProtection="1">
      <alignment horizontal="center" vertical="center"/>
      <protection/>
    </xf>
    <xf numFmtId="49" fontId="10" fillId="0" borderId="38" xfId="53" applyNumberFormat="1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175" fontId="10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75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2" fontId="10" fillId="0" borderId="36" xfId="53" applyNumberFormat="1" applyFont="1" applyFill="1" applyBorder="1" applyAlignment="1" applyProtection="1">
      <alignment horizontal="center" vertical="center"/>
      <protection/>
    </xf>
    <xf numFmtId="175" fontId="6" fillId="0" borderId="41" xfId="53" applyNumberFormat="1" applyFont="1" applyFill="1" applyBorder="1" applyAlignment="1" applyProtection="1">
      <alignment horizontal="left" vertical="center" wrapText="1"/>
      <protection/>
    </xf>
    <xf numFmtId="175" fontId="6" fillId="0" borderId="45" xfId="53" applyNumberFormat="1" applyFont="1" applyFill="1" applyBorder="1" applyAlignment="1" applyProtection="1">
      <alignment horizontal="center" vertical="center"/>
      <protection/>
    </xf>
    <xf numFmtId="175" fontId="6" fillId="0" borderId="43" xfId="53" applyNumberFormat="1" applyFont="1" applyFill="1" applyBorder="1" applyAlignment="1" applyProtection="1">
      <alignment horizontal="center" vertical="center"/>
      <protection/>
    </xf>
    <xf numFmtId="175" fontId="6" fillId="0" borderId="46" xfId="53" applyNumberFormat="1" applyFont="1" applyFill="1" applyBorder="1" applyAlignment="1" applyProtection="1">
      <alignment horizontal="center" vertical="center"/>
      <protection/>
    </xf>
    <xf numFmtId="173" fontId="10" fillId="0" borderId="41" xfId="53" applyNumberFormat="1" applyFont="1" applyFill="1" applyBorder="1" applyAlignment="1" applyProtection="1">
      <alignment horizontal="center" vertical="center"/>
      <protection/>
    </xf>
    <xf numFmtId="175" fontId="10" fillId="0" borderId="41" xfId="53" applyNumberFormat="1" applyFont="1" applyFill="1" applyBorder="1" applyAlignment="1" applyProtection="1">
      <alignment horizontal="center" vertical="center"/>
      <protection/>
    </xf>
    <xf numFmtId="175" fontId="10" fillId="0" borderId="42" xfId="53" applyNumberFormat="1" applyFont="1" applyFill="1" applyBorder="1" applyAlignment="1" applyProtection="1">
      <alignment horizontal="center" vertical="center"/>
      <protection/>
    </xf>
    <xf numFmtId="175" fontId="10" fillId="0" borderId="43" xfId="53" applyNumberFormat="1" applyFont="1" applyFill="1" applyBorder="1" applyAlignment="1" applyProtection="1">
      <alignment horizontal="center" vertical="center"/>
      <protection/>
    </xf>
    <xf numFmtId="49" fontId="10" fillId="0" borderId="43" xfId="53" applyNumberFormat="1" applyFont="1" applyFill="1" applyBorder="1" applyAlignment="1" applyProtection="1">
      <alignment horizontal="center" vertical="center"/>
      <protection/>
    </xf>
    <xf numFmtId="175" fontId="10" fillId="0" borderId="44" xfId="53" applyNumberFormat="1" applyFont="1" applyFill="1" applyBorder="1" applyAlignment="1" applyProtection="1">
      <alignment horizontal="center" vertical="center"/>
      <protection/>
    </xf>
    <xf numFmtId="49" fontId="6" fillId="0" borderId="45" xfId="53" applyNumberFormat="1" applyFont="1" applyFill="1" applyBorder="1" applyAlignment="1" applyProtection="1">
      <alignment horizontal="center" vertical="center"/>
      <protection/>
    </xf>
    <xf numFmtId="49" fontId="6" fillId="0" borderId="46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5" fontId="6" fillId="0" borderId="14" xfId="53" applyNumberFormat="1" applyFont="1" applyFill="1" applyBorder="1" applyAlignment="1" applyProtection="1">
      <alignment horizontal="left" vertical="center"/>
      <protection/>
    </xf>
    <xf numFmtId="175" fontId="6" fillId="0" borderId="32" xfId="53" applyNumberFormat="1" applyFont="1" applyFill="1" applyBorder="1" applyAlignment="1" applyProtection="1">
      <alignment horizontal="center" vertical="center"/>
      <protection/>
    </xf>
    <xf numFmtId="175" fontId="6" fillId="0" borderId="14" xfId="53" applyNumberFormat="1" applyFont="1" applyFill="1" applyBorder="1" applyAlignment="1" applyProtection="1">
      <alignment horizontal="center" vertical="center"/>
      <protection/>
    </xf>
    <xf numFmtId="175" fontId="6" fillId="0" borderId="49" xfId="53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left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6" fillId="0" borderId="12" xfId="53" applyNumberFormat="1" applyFont="1" applyFill="1" applyBorder="1" applyAlignment="1" applyProtection="1">
      <alignment horizontal="center" vertical="center"/>
      <protection/>
    </xf>
    <xf numFmtId="173" fontId="6" fillId="0" borderId="3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/>
      <protection/>
    </xf>
    <xf numFmtId="175" fontId="6" fillId="0" borderId="13" xfId="53" applyNumberFormat="1" applyFont="1" applyFill="1" applyBorder="1" applyAlignment="1" applyProtection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175" fontId="10" fillId="0" borderId="0" xfId="53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63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63" xfId="0" applyFont="1" applyFill="1" applyBorder="1" applyAlignment="1">
      <alignment horizontal="righ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19" fillId="0" borderId="0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NumberFormat="1" applyFont="1" applyFill="1" applyBorder="1" applyAlignment="1" applyProtection="1">
      <alignment horizontal="center" vertical="center" wrapText="1"/>
      <protection/>
    </xf>
    <xf numFmtId="49" fontId="9" fillId="0" borderId="64" xfId="52" applyNumberFormat="1" applyFont="1" applyFill="1" applyBorder="1" applyAlignment="1">
      <alignment vertical="center" wrapText="1"/>
      <protection/>
    </xf>
    <xf numFmtId="0" fontId="9" fillId="0" borderId="65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3" fillId="0" borderId="64" xfId="52" applyNumberFormat="1" applyFont="1" applyFill="1" applyBorder="1" applyAlignment="1">
      <alignment vertical="center" wrapText="1"/>
      <protection/>
    </xf>
    <xf numFmtId="0" fontId="3" fillId="0" borderId="65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9" fillId="0" borderId="32" xfId="52" applyFont="1" applyFill="1" applyBorder="1" applyAlignment="1">
      <alignment vertical="center" wrapText="1"/>
      <protection/>
    </xf>
    <xf numFmtId="1" fontId="3" fillId="0" borderId="32" xfId="52" applyNumberFormat="1" applyFont="1" applyFill="1" applyBorder="1" applyAlignment="1">
      <alignment vertical="center" wrapText="1"/>
      <protection/>
    </xf>
    <xf numFmtId="49" fontId="3" fillId="0" borderId="33" xfId="52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49" fontId="3" fillId="0" borderId="69" xfId="52" applyNumberFormat="1" applyFont="1" applyFill="1" applyBorder="1" applyAlignment="1">
      <alignment horizontal="left" vertical="center" wrapText="1"/>
      <protection/>
    </xf>
    <xf numFmtId="49" fontId="3" fillId="0" borderId="70" xfId="52" applyNumberFormat="1" applyFont="1" applyFill="1" applyBorder="1" applyAlignment="1">
      <alignment horizontal="left" vertical="center" wrapText="1"/>
      <protection/>
    </xf>
    <xf numFmtId="49" fontId="3" fillId="0" borderId="71" xfId="52" applyNumberFormat="1" applyFont="1" applyFill="1" applyBorder="1" applyAlignment="1">
      <alignment horizontal="left" vertical="center" wrapText="1"/>
      <protection/>
    </xf>
    <xf numFmtId="49" fontId="3" fillId="0" borderId="72" xfId="52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49" fontId="3" fillId="0" borderId="23" xfId="52" applyNumberFormat="1" applyFont="1" applyFill="1" applyBorder="1" applyAlignment="1">
      <alignment horizontal="left" vertical="center" wrapText="1"/>
      <protection/>
    </xf>
    <xf numFmtId="49" fontId="3" fillId="0" borderId="73" xfId="52" applyNumberFormat="1" applyFont="1" applyFill="1" applyBorder="1" applyAlignment="1">
      <alignment horizontal="left" vertical="center" wrapText="1"/>
      <protection/>
    </xf>
    <xf numFmtId="49" fontId="3" fillId="0" borderId="68" xfId="52" applyNumberFormat="1" applyFont="1" applyFill="1" applyBorder="1" applyAlignment="1">
      <alignment horizontal="left" vertical="center" wrapText="1"/>
      <protection/>
    </xf>
    <xf numFmtId="49" fontId="3" fillId="0" borderId="74" xfId="52" applyNumberFormat="1" applyFont="1" applyFill="1" applyBorder="1" applyAlignment="1">
      <alignment horizontal="left" vertic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10" fillId="0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80" xfId="52" applyFont="1" applyFill="1" applyBorder="1" applyAlignment="1">
      <alignment horizontal="center" vertical="center" wrapText="1"/>
      <protection/>
    </xf>
    <xf numFmtId="0" fontId="9" fillId="0" borderId="70" xfId="52" applyFont="1" applyFill="1" applyBorder="1" applyAlignment="1">
      <alignment horizontal="center" vertical="center" wrapText="1"/>
      <protection/>
    </xf>
    <xf numFmtId="0" fontId="9" fillId="0" borderId="71" xfId="52" applyFont="1" applyFill="1" applyBorder="1" applyAlignment="1">
      <alignment horizontal="center" vertical="center" wrapText="1"/>
      <protection/>
    </xf>
    <xf numFmtId="0" fontId="9" fillId="0" borderId="66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23" xfId="52" applyFont="1" applyFill="1" applyBorder="1" applyAlignment="1">
      <alignment horizontal="center" vertical="center" wrapText="1"/>
      <protection/>
    </xf>
    <xf numFmtId="0" fontId="9" fillId="0" borderId="81" xfId="52" applyFont="1" applyFill="1" applyBorder="1" applyAlignment="1">
      <alignment horizontal="center" vertical="center" wrapText="1"/>
      <protection/>
    </xf>
    <xf numFmtId="0" fontId="9" fillId="0" borderId="68" xfId="52" applyFont="1" applyFill="1" applyBorder="1" applyAlignment="1">
      <alignment horizontal="center" vertical="center" wrapText="1"/>
      <protection/>
    </xf>
    <xf numFmtId="0" fontId="9" fillId="0" borderId="74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0" fontId="3" fillId="0" borderId="82" xfId="52" applyFont="1" applyFill="1" applyBorder="1" applyAlignment="1">
      <alignment horizontal="center" vertical="center" wrapText="1"/>
      <protection/>
    </xf>
    <xf numFmtId="0" fontId="3" fillId="0" borderId="67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83" xfId="52" applyFont="1" applyFill="1" applyBorder="1" applyAlignment="1">
      <alignment horizontal="center" vertical="center" wrapText="1"/>
      <protection/>
    </xf>
    <xf numFmtId="0" fontId="3" fillId="0" borderId="84" xfId="52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/>
    </xf>
    <xf numFmtId="0" fontId="9" fillId="0" borderId="85" xfId="52" applyFont="1" applyFill="1" applyBorder="1" applyAlignment="1">
      <alignment horizontal="center" vertical="center" wrapText="1"/>
      <protection/>
    </xf>
    <xf numFmtId="0" fontId="9" fillId="0" borderId="64" xfId="52" applyFont="1" applyFill="1" applyBorder="1" applyAlignment="1">
      <alignment horizontal="center" vertical="center" wrapText="1"/>
      <protection/>
    </xf>
    <xf numFmtId="0" fontId="9" fillId="0" borderId="86" xfId="52" applyFont="1" applyFill="1" applyBorder="1" applyAlignment="1">
      <alignment horizontal="center" vertical="center" wrapText="1"/>
      <protection/>
    </xf>
    <xf numFmtId="0" fontId="9" fillId="0" borderId="80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49" fontId="9" fillId="0" borderId="69" xfId="52" applyNumberFormat="1" applyFont="1" applyFill="1" applyBorder="1" applyAlignment="1">
      <alignment horizontal="center" vertical="center" wrapText="1"/>
      <protection/>
    </xf>
    <xf numFmtId="49" fontId="9" fillId="0" borderId="70" xfId="52" applyNumberFormat="1" applyFont="1" applyFill="1" applyBorder="1" applyAlignment="1">
      <alignment horizontal="center" vertical="center" wrapText="1"/>
      <protection/>
    </xf>
    <xf numFmtId="49" fontId="9" fillId="0" borderId="71" xfId="52" applyNumberFormat="1" applyFont="1" applyFill="1" applyBorder="1" applyAlignment="1">
      <alignment horizontal="center" vertical="center" wrapText="1"/>
      <protection/>
    </xf>
    <xf numFmtId="49" fontId="9" fillId="0" borderId="72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23" xfId="52" applyNumberFormat="1" applyFont="1" applyFill="1" applyBorder="1" applyAlignment="1">
      <alignment horizontal="center" vertical="center" wrapText="1"/>
      <protection/>
    </xf>
    <xf numFmtId="49" fontId="9" fillId="0" borderId="73" xfId="52" applyNumberFormat="1" applyFont="1" applyFill="1" applyBorder="1" applyAlignment="1">
      <alignment horizontal="center" vertical="center" wrapText="1"/>
      <protection/>
    </xf>
    <xf numFmtId="49" fontId="9" fillId="0" borderId="68" xfId="52" applyNumberFormat="1" applyFont="1" applyFill="1" applyBorder="1" applyAlignment="1">
      <alignment horizontal="center" vertical="center" wrapText="1"/>
      <protection/>
    </xf>
    <xf numFmtId="49" fontId="9" fillId="0" borderId="74" xfId="52" applyNumberFormat="1" applyFont="1" applyFill="1" applyBorder="1" applyAlignment="1">
      <alignment horizontal="center" vertical="center" wrapText="1"/>
      <protection/>
    </xf>
    <xf numFmtId="0" fontId="9" fillId="0" borderId="82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1" fontId="3" fillId="0" borderId="43" xfId="52" applyNumberFormat="1" applyFont="1" applyFill="1" applyBorder="1" applyAlignment="1">
      <alignment horizontal="center" vertical="center" wrapText="1"/>
      <protection/>
    </xf>
    <xf numFmtId="1" fontId="3" fillId="0" borderId="46" xfId="52" applyNumberFormat="1" applyFont="1" applyFill="1" applyBorder="1" applyAlignment="1">
      <alignment horizontal="center" vertical="center" wrapText="1"/>
      <protection/>
    </xf>
    <xf numFmtId="1" fontId="3" fillId="0" borderId="32" xfId="52" applyNumberFormat="1" applyFont="1" applyFill="1" applyBorder="1" applyAlignment="1">
      <alignment horizontal="center" vertical="center" wrapText="1"/>
      <protection/>
    </xf>
    <xf numFmtId="1" fontId="3" fillId="0" borderId="33" xfId="52" applyNumberFormat="1" applyFont="1" applyFill="1" applyBorder="1" applyAlignment="1">
      <alignment horizontal="center" vertical="center" wrapText="1"/>
      <protection/>
    </xf>
    <xf numFmtId="0" fontId="9" fillId="0" borderId="69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0" fontId="9" fillId="0" borderId="82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83" xfId="52" applyFont="1" applyFill="1" applyBorder="1" applyAlignment="1">
      <alignment horizontal="center" vertical="center" wrapText="1"/>
      <protection/>
    </xf>
    <xf numFmtId="0" fontId="9" fillId="0" borderId="87" xfId="52" applyFont="1" applyFill="1" applyBorder="1" applyAlignment="1">
      <alignment horizontal="center" vertical="center" wrapText="1"/>
      <protection/>
    </xf>
    <xf numFmtId="0" fontId="9" fillId="0" borderId="20" xfId="52" applyFont="1" applyFill="1" applyBorder="1" applyAlignment="1">
      <alignment horizontal="center" vertical="center" wrapText="1"/>
      <protection/>
    </xf>
    <xf numFmtId="0" fontId="9" fillId="0" borderId="88" xfId="52" applyFont="1" applyFill="1" applyBorder="1" applyAlignment="1">
      <alignment horizontal="center" vertical="center" wrapText="1"/>
      <protection/>
    </xf>
    <xf numFmtId="0" fontId="9" fillId="0" borderId="8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3" fillId="0" borderId="49" xfId="52" applyFont="1" applyFill="1" applyBorder="1" applyAlignment="1">
      <alignment horizontal="center" vertical="center" wrapText="1"/>
      <protection/>
    </xf>
    <xf numFmtId="0" fontId="3" fillId="0" borderId="51" xfId="52" applyFont="1" applyFill="1" applyBorder="1" applyAlignment="1">
      <alignment horizontal="center" vertical="center" wrapText="1"/>
      <protection/>
    </xf>
    <xf numFmtId="0" fontId="3" fillId="0" borderId="34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61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43" fontId="10" fillId="0" borderId="76" xfId="60" applyFont="1" applyFill="1" applyBorder="1" applyAlignment="1">
      <alignment horizontal="center" vertical="center" wrapText="1"/>
    </xf>
    <xf numFmtId="43" fontId="10" fillId="0" borderId="75" xfId="60" applyFont="1" applyFill="1" applyBorder="1" applyAlignment="1">
      <alignment horizontal="center" vertical="center" wrapText="1"/>
    </xf>
    <xf numFmtId="43" fontId="10" fillId="0" borderId="77" xfId="6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176" fontId="10" fillId="0" borderId="53" xfId="53" applyNumberFormat="1" applyFont="1" applyFill="1" applyBorder="1" applyAlignment="1" applyProtection="1">
      <alignment horizontal="center" vertical="center"/>
      <protection/>
    </xf>
    <xf numFmtId="176" fontId="10" fillId="0" borderId="54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>
      <alignment horizontal="center" vertical="center" wrapText="1"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172" fontId="10" fillId="0" borderId="53" xfId="0" applyNumberFormat="1" applyFont="1" applyFill="1" applyBorder="1" applyAlignment="1" applyProtection="1">
      <alignment horizontal="center" vertical="center" wrapText="1"/>
      <protection/>
    </xf>
    <xf numFmtId="172" fontId="10" fillId="0" borderId="54" xfId="0" applyNumberFormat="1" applyFont="1" applyFill="1" applyBorder="1" applyAlignment="1" applyProtection="1">
      <alignment horizontal="center" vertical="center" wrapText="1"/>
      <protection/>
    </xf>
    <xf numFmtId="172" fontId="10" fillId="0" borderId="52" xfId="0" applyNumberFormat="1" applyFont="1" applyFill="1" applyBorder="1" applyAlignment="1" applyProtection="1">
      <alignment horizontal="center" vertical="center" wrapText="1"/>
      <protection/>
    </xf>
    <xf numFmtId="49" fontId="10" fillId="0" borderId="53" xfId="0" applyNumberFormat="1" applyFont="1" applyFill="1" applyBorder="1" applyAlignment="1" applyProtection="1">
      <alignment horizontal="center"/>
      <protection/>
    </xf>
    <xf numFmtId="49" fontId="10" fillId="0" borderId="54" xfId="0" applyNumberFormat="1" applyFont="1" applyFill="1" applyBorder="1" applyAlignment="1" applyProtection="1">
      <alignment horizontal="center"/>
      <protection/>
    </xf>
    <xf numFmtId="49" fontId="10" fillId="0" borderId="52" xfId="0" applyNumberFormat="1" applyFont="1" applyFill="1" applyBorder="1" applyAlignment="1" applyProtection="1">
      <alignment horizontal="center"/>
      <protection/>
    </xf>
    <xf numFmtId="175" fontId="10" fillId="0" borderId="53" xfId="53" applyNumberFormat="1" applyFont="1" applyFill="1" applyBorder="1" applyAlignment="1" applyProtection="1">
      <alignment horizontal="center" vertical="center"/>
      <protection/>
    </xf>
    <xf numFmtId="175" fontId="10" fillId="0" borderId="54" xfId="53" applyNumberFormat="1" applyFont="1" applyFill="1" applyBorder="1" applyAlignment="1" applyProtection="1">
      <alignment horizontal="center" vertical="center"/>
      <protection/>
    </xf>
    <xf numFmtId="175" fontId="10" fillId="0" borderId="52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69" xfId="53" applyNumberFormat="1" applyFont="1" applyFill="1" applyBorder="1" applyAlignment="1" applyProtection="1">
      <alignment horizontal="center" vertical="center"/>
      <protection/>
    </xf>
    <xf numFmtId="0" fontId="6" fillId="0" borderId="70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4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3" xfId="53" applyFont="1" applyFill="1" applyBorder="1" applyAlignment="1" applyProtection="1">
      <alignment horizontal="right" vertical="center"/>
      <protection/>
    </xf>
    <xf numFmtId="0" fontId="10" fillId="0" borderId="54" xfId="53" applyFont="1" applyFill="1" applyBorder="1" applyAlignment="1" applyProtection="1">
      <alignment horizontal="right" vertical="center"/>
      <protection/>
    </xf>
    <xf numFmtId="0" fontId="10" fillId="0" borderId="52" xfId="53" applyFont="1" applyFill="1" applyBorder="1" applyAlignment="1" applyProtection="1">
      <alignment horizontal="right" vertical="center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3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175" fontId="6" fillId="0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1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175" fontId="9" fillId="0" borderId="69" xfId="53" applyNumberFormat="1" applyFont="1" applyFill="1" applyBorder="1" applyAlignment="1" applyProtection="1">
      <alignment horizontal="center" vertical="center" wrapText="1"/>
      <protection/>
    </xf>
    <xf numFmtId="175" fontId="9" fillId="0" borderId="70" xfId="53" applyNumberFormat="1" applyFont="1" applyFill="1" applyBorder="1" applyAlignment="1" applyProtection="1">
      <alignment horizontal="center" vertical="center" wrapText="1"/>
      <protection/>
    </xf>
    <xf numFmtId="175" fontId="9" fillId="0" borderId="85" xfId="53" applyNumberFormat="1" applyFont="1" applyFill="1" applyBorder="1" applyAlignment="1" applyProtection="1">
      <alignment horizontal="center" vertical="center" wrapText="1"/>
      <protection/>
    </xf>
    <xf numFmtId="0" fontId="6" fillId="0" borderId="69" xfId="53" applyNumberFormat="1" applyFont="1" applyFill="1" applyBorder="1" applyAlignment="1" applyProtection="1">
      <alignment horizontal="center" vertical="center" wrapText="1"/>
      <protection/>
    </xf>
    <xf numFmtId="0" fontId="6" fillId="0" borderId="70" xfId="53" applyNumberFormat="1" applyFont="1" applyFill="1" applyBorder="1" applyAlignment="1" applyProtection="1">
      <alignment horizontal="center" vertical="center" wrapText="1"/>
      <protection/>
    </xf>
    <xf numFmtId="0" fontId="6" fillId="0" borderId="85" xfId="53" applyNumberFormat="1" applyFont="1" applyFill="1" applyBorder="1" applyAlignment="1" applyProtection="1">
      <alignment horizontal="center" vertical="center" wrapText="1"/>
      <protection/>
    </xf>
    <xf numFmtId="0" fontId="6" fillId="0" borderId="73" xfId="53" applyNumberFormat="1" applyFont="1" applyFill="1" applyBorder="1" applyAlignment="1" applyProtection="1">
      <alignment horizontal="center" vertical="center" wrapText="1"/>
      <protection/>
    </xf>
    <xf numFmtId="0" fontId="6" fillId="0" borderId="68" xfId="53" applyNumberFormat="1" applyFont="1" applyFill="1" applyBorder="1" applyAlignment="1" applyProtection="1">
      <alignment horizontal="center" vertical="center" wrapText="1"/>
      <protection/>
    </xf>
    <xf numFmtId="0" fontId="6" fillId="0" borderId="86" xfId="53" applyNumberFormat="1" applyFont="1" applyFill="1" applyBorder="1" applyAlignment="1" applyProtection="1">
      <alignment horizontal="center" vertical="center" wrapText="1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175" fontId="6" fillId="0" borderId="32" xfId="53" applyNumberFormat="1" applyFont="1" applyFill="1" applyBorder="1" applyAlignment="1" applyProtection="1">
      <alignment horizontal="center" vertical="center" wrapText="1"/>
      <protection/>
    </xf>
    <xf numFmtId="175" fontId="6" fillId="0" borderId="33" xfId="53" applyNumberFormat="1" applyFont="1" applyFill="1" applyBorder="1" applyAlignment="1" applyProtection="1">
      <alignment horizontal="center" vertical="center" wrapText="1"/>
      <protection/>
    </xf>
    <xf numFmtId="175" fontId="6" fillId="0" borderId="78" xfId="53" applyNumberFormat="1" applyFont="1" applyFill="1" applyBorder="1" applyAlignment="1" applyProtection="1">
      <alignment horizontal="center" vertical="center"/>
      <protection/>
    </xf>
    <xf numFmtId="175" fontId="6" fillId="0" borderId="65" xfId="53" applyNumberFormat="1" applyFont="1" applyFill="1" applyBorder="1" applyAlignment="1" applyProtection="1">
      <alignment horizontal="center" vertical="center"/>
      <protection/>
    </xf>
    <xf numFmtId="175" fontId="6" fillId="0" borderId="79" xfId="53" applyNumberFormat="1" applyFont="1" applyFill="1" applyBorder="1" applyAlignment="1" applyProtection="1">
      <alignment horizontal="center" vertical="center"/>
      <protection/>
    </xf>
    <xf numFmtId="0" fontId="6" fillId="0" borderId="82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83" xfId="53" applyNumberFormat="1" applyFont="1" applyFill="1" applyBorder="1" applyAlignment="1" applyProtection="1">
      <alignment horizontal="center" vertical="center"/>
      <protection/>
    </xf>
    <xf numFmtId="175" fontId="6" fillId="0" borderId="67" xfId="53" applyNumberFormat="1" applyFont="1" applyFill="1" applyBorder="1" applyAlignment="1" applyProtection="1">
      <alignment horizontal="center" vertical="center"/>
      <protection/>
    </xf>
    <xf numFmtId="175" fontId="6" fillId="0" borderId="22" xfId="53" applyNumberFormat="1" applyFont="1" applyFill="1" applyBorder="1" applyAlignment="1" applyProtection="1">
      <alignment horizontal="center" vertical="center"/>
      <protection/>
    </xf>
    <xf numFmtId="175" fontId="6" fillId="0" borderId="84" xfId="53" applyNumberFormat="1" applyFont="1" applyFill="1" applyBorder="1" applyAlignment="1" applyProtection="1">
      <alignment horizontal="center" vertical="center"/>
      <protection/>
    </xf>
    <xf numFmtId="0" fontId="6" fillId="0" borderId="87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88" xfId="53" applyNumberFormat="1" applyFont="1" applyFill="1" applyBorder="1" applyAlignment="1" applyProtection="1">
      <alignment horizontal="center" vertical="center"/>
      <protection/>
    </xf>
    <xf numFmtId="0" fontId="6" fillId="0" borderId="67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84" xfId="53" applyNumberFormat="1" applyFont="1" applyFill="1" applyBorder="1" applyAlignment="1" applyProtection="1">
      <alignment horizontal="center" vertical="center"/>
      <protection/>
    </xf>
    <xf numFmtId="175" fontId="10" fillId="0" borderId="70" xfId="53" applyNumberFormat="1" applyFont="1" applyFill="1" applyBorder="1" applyAlignment="1" applyProtection="1">
      <alignment horizontal="left" vertical="center"/>
      <protection/>
    </xf>
    <xf numFmtId="175" fontId="6" fillId="0" borderId="63" xfId="53" applyNumberFormat="1" applyFont="1" applyFill="1" applyBorder="1" applyAlignment="1" applyProtection="1">
      <alignment horizontal="center" vertical="center"/>
      <protection/>
    </xf>
    <xf numFmtId="2" fontId="10" fillId="0" borderId="53" xfId="53" applyNumberFormat="1" applyFont="1" applyFill="1" applyBorder="1" applyAlignment="1" applyProtection="1">
      <alignment horizontal="center" vertical="center"/>
      <protection/>
    </xf>
    <xf numFmtId="2" fontId="10" fillId="0" borderId="52" xfId="53" applyNumberFormat="1" applyFont="1" applyFill="1" applyBorder="1" applyAlignment="1" applyProtection="1">
      <alignment horizontal="center" vertical="center"/>
      <protection/>
    </xf>
    <xf numFmtId="174" fontId="10" fillId="0" borderId="53" xfId="53" applyNumberFormat="1" applyFont="1" applyFill="1" applyBorder="1" applyAlignment="1" applyProtection="1">
      <alignment horizontal="center" vertical="center"/>
      <protection/>
    </xf>
    <xf numFmtId="174" fontId="10" fillId="0" borderId="54" xfId="53" applyNumberFormat="1" applyFont="1" applyFill="1" applyBorder="1" applyAlignment="1" applyProtection="1">
      <alignment horizontal="center" vertical="center"/>
      <protection/>
    </xf>
    <xf numFmtId="173" fontId="10" fillId="0" borderId="53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right" vertical="center"/>
      <protection/>
    </xf>
    <xf numFmtId="175" fontId="10" fillId="0" borderId="53" xfId="53" applyNumberFormat="1" applyFont="1" applyFill="1" applyBorder="1" applyAlignment="1" applyProtection="1">
      <alignment horizontal="right" vertical="center"/>
      <protection/>
    </xf>
    <xf numFmtId="175" fontId="10" fillId="0" borderId="54" xfId="53" applyNumberFormat="1" applyFont="1" applyFill="1" applyBorder="1" applyAlignment="1" applyProtection="1">
      <alignment horizontal="right" vertical="center"/>
      <protection/>
    </xf>
    <xf numFmtId="175" fontId="10" fillId="0" borderId="52" xfId="53" applyNumberFormat="1" applyFont="1" applyFill="1" applyBorder="1" applyAlignment="1" applyProtection="1">
      <alignment horizontal="right" vertical="center"/>
      <protection/>
    </xf>
    <xf numFmtId="172" fontId="10" fillId="0" borderId="53" xfId="0" applyNumberFormat="1" applyFont="1" applyFill="1" applyBorder="1" applyAlignment="1" applyProtection="1">
      <alignment horizontal="center" vertical="center"/>
      <protection/>
    </xf>
    <xf numFmtId="172" fontId="10" fillId="0" borderId="54" xfId="0" applyNumberFormat="1" applyFont="1" applyFill="1" applyBorder="1" applyAlignment="1" applyProtection="1">
      <alignment horizontal="center" vertical="center"/>
      <protection/>
    </xf>
    <xf numFmtId="172" fontId="10" fillId="0" borderId="52" xfId="0" applyNumberFormat="1" applyFont="1" applyFill="1" applyBorder="1" applyAlignment="1" applyProtection="1">
      <alignment horizontal="center" vertical="center"/>
      <protection/>
    </xf>
    <xf numFmtId="175" fontId="6" fillId="0" borderId="7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6" xfId="53" applyNumberFormat="1" applyFont="1" applyFill="1" applyBorder="1" applyAlignment="1" applyProtection="1">
      <alignment horizontal="center" vertical="center" wrapText="1"/>
      <protection/>
    </xf>
    <xf numFmtId="175" fontId="6" fillId="0" borderId="75" xfId="53" applyNumberFormat="1" applyFont="1" applyFill="1" applyBorder="1" applyAlignment="1" applyProtection="1">
      <alignment horizontal="center" vertical="center" wrapText="1"/>
      <protection/>
    </xf>
    <xf numFmtId="175" fontId="6" fillId="0" borderId="77" xfId="53" applyNumberFormat="1" applyFont="1" applyFill="1" applyBorder="1" applyAlignment="1" applyProtection="1">
      <alignment horizontal="center" vertical="center" wrapText="1"/>
      <protection/>
    </xf>
    <xf numFmtId="175" fontId="6" fillId="0" borderId="4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65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0" fontId="6" fillId="0" borderId="85" xfId="53" applyNumberFormat="1" applyFont="1" applyFill="1" applyBorder="1" applyAlignment="1" applyProtection="1">
      <alignment horizontal="center" vertical="center"/>
      <protection/>
    </xf>
    <xf numFmtId="0" fontId="10" fillId="0" borderId="53" xfId="53" applyFont="1" applyFill="1" applyBorder="1" applyAlignment="1">
      <alignment horizontal="right" vertical="center"/>
      <protection/>
    </xf>
    <xf numFmtId="0" fontId="10" fillId="0" borderId="54" xfId="53" applyFont="1" applyFill="1" applyBorder="1" applyAlignment="1">
      <alignment horizontal="right" vertical="center"/>
      <protection/>
    </xf>
    <xf numFmtId="0" fontId="10" fillId="0" borderId="52" xfId="53" applyFont="1" applyFill="1" applyBorder="1" applyAlignment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7"/>
  <sheetViews>
    <sheetView zoomScale="80" zoomScaleNormal="80" zoomScalePageLayoutView="0" workbookViewId="0" topLeftCell="A1">
      <selection activeCell="A13" sqref="A13:BA13"/>
    </sheetView>
  </sheetViews>
  <sheetFormatPr defaultColWidth="3.28125" defaultRowHeight="15"/>
  <cols>
    <col min="1" max="1" width="12.8515625" style="2" customWidth="1"/>
    <col min="2" max="3" width="5.7109375" style="2" customWidth="1"/>
    <col min="4" max="4" width="5.57421875" style="2" customWidth="1"/>
    <col min="5" max="26" width="5.7109375" style="2" customWidth="1"/>
    <col min="27" max="28" width="5.57421875" style="2" customWidth="1"/>
    <col min="29" max="40" width="5.7109375" style="2" customWidth="1"/>
    <col min="41" max="41" width="5.57421875" style="2" customWidth="1"/>
    <col min="42" max="43" width="5.7109375" style="2" customWidth="1"/>
    <col min="44" max="44" width="5.8515625" style="2" customWidth="1"/>
    <col min="45" max="53" width="5.7109375" style="2" customWidth="1"/>
    <col min="54" max="16384" width="3.28125" style="2" customWidth="1"/>
  </cols>
  <sheetData>
    <row r="1" spans="1:53" ht="33.75" customHeight="1">
      <c r="A1" s="458" t="s">
        <v>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9" t="s">
        <v>3</v>
      </c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27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ht="30">
      <c r="A2" s="458" t="s">
        <v>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7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spans="1:53" ht="33" customHeight="1">
      <c r="A3" s="458" t="s">
        <v>184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60" t="s">
        <v>6</v>
      </c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</row>
    <row r="4" spans="1:53" ht="30.75">
      <c r="A4" s="462" t="s">
        <v>369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</row>
    <row r="5" spans="1:53" ht="36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64" t="s">
        <v>122</v>
      </c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1" t="s">
        <v>48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</row>
    <row r="6" spans="1:53" s="3" customFormat="1" ht="30.75" customHeight="1">
      <c r="A6" s="458" t="s">
        <v>25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</row>
    <row r="7" spans="1:53" s="3" customFormat="1" ht="27" customHeight="1">
      <c r="A7" s="458" t="s">
        <v>359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61" t="s">
        <v>74</v>
      </c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34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s="3" customFormat="1" ht="27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461" t="s">
        <v>185</v>
      </c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49" t="s">
        <v>208</v>
      </c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</row>
    <row r="9" spans="1:53" s="3" customFormat="1" ht="27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61" t="s">
        <v>73</v>
      </c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50" t="s">
        <v>360</v>
      </c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</row>
    <row r="10" spans="1:53" s="3" customFormat="1" ht="27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51" t="s">
        <v>124</v>
      </c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</row>
    <row r="11" spans="1:53" s="3" customFormat="1" ht="31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51" t="s">
        <v>192</v>
      </c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:53" s="3" customFormat="1" ht="31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57" t="s">
        <v>370</v>
      </c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53" s="3" customFormat="1" ht="26.25" customHeight="1">
      <c r="A13" s="423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</row>
    <row r="14" spans="1:53" s="3" customFormat="1" ht="22.5">
      <c r="A14" s="426" t="s">
        <v>308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</row>
    <row r="15" spans="1:53" s="3" customFormat="1" ht="19.5" thickBot="1">
      <c r="A15" s="424"/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</row>
    <row r="16" spans="1:53" ht="18" customHeight="1">
      <c r="A16" s="452" t="s">
        <v>7</v>
      </c>
      <c r="B16" s="550" t="s">
        <v>8</v>
      </c>
      <c r="C16" s="551"/>
      <c r="D16" s="551"/>
      <c r="E16" s="551"/>
      <c r="F16" s="552"/>
      <c r="G16" s="550" t="s">
        <v>9</v>
      </c>
      <c r="H16" s="551"/>
      <c r="I16" s="551"/>
      <c r="J16" s="552"/>
      <c r="K16" s="446" t="s">
        <v>10</v>
      </c>
      <c r="L16" s="447"/>
      <c r="M16" s="447"/>
      <c r="N16" s="448"/>
      <c r="O16" s="446" t="s">
        <v>11</v>
      </c>
      <c r="P16" s="447"/>
      <c r="Q16" s="447"/>
      <c r="R16" s="447"/>
      <c r="S16" s="448"/>
      <c r="T16" s="553" t="s">
        <v>12</v>
      </c>
      <c r="U16" s="554"/>
      <c r="V16" s="554"/>
      <c r="W16" s="555"/>
      <c r="X16" s="446" t="s">
        <v>13</v>
      </c>
      <c r="Y16" s="447"/>
      <c r="Z16" s="447"/>
      <c r="AA16" s="448"/>
      <c r="AB16" s="550" t="s">
        <v>14</v>
      </c>
      <c r="AC16" s="551"/>
      <c r="AD16" s="551"/>
      <c r="AE16" s="551"/>
      <c r="AF16" s="552"/>
      <c r="AG16" s="550" t="s">
        <v>15</v>
      </c>
      <c r="AH16" s="551"/>
      <c r="AI16" s="551"/>
      <c r="AJ16" s="552"/>
      <c r="AK16" s="446" t="s">
        <v>16</v>
      </c>
      <c r="AL16" s="447"/>
      <c r="AM16" s="447"/>
      <c r="AN16" s="447"/>
      <c r="AO16" s="448"/>
      <c r="AP16" s="446" t="s">
        <v>17</v>
      </c>
      <c r="AQ16" s="447"/>
      <c r="AR16" s="447"/>
      <c r="AS16" s="448"/>
      <c r="AT16" s="446" t="s">
        <v>18</v>
      </c>
      <c r="AU16" s="447"/>
      <c r="AV16" s="447"/>
      <c r="AW16" s="448"/>
      <c r="AX16" s="446" t="s">
        <v>19</v>
      </c>
      <c r="AY16" s="447"/>
      <c r="AZ16" s="447"/>
      <c r="BA16" s="448"/>
    </row>
    <row r="17" spans="1:53" s="1" customFormat="1" ht="20.25" customHeight="1" thickBot="1">
      <c r="A17" s="453"/>
      <c r="B17" s="36">
        <v>1</v>
      </c>
      <c r="C17" s="37">
        <v>2</v>
      </c>
      <c r="D17" s="37">
        <v>3</v>
      </c>
      <c r="E17" s="39">
        <v>4</v>
      </c>
      <c r="F17" s="38">
        <v>5</v>
      </c>
      <c r="G17" s="418">
        <v>6</v>
      </c>
      <c r="H17" s="37">
        <v>7</v>
      </c>
      <c r="I17" s="39">
        <v>8</v>
      </c>
      <c r="J17" s="38">
        <v>9</v>
      </c>
      <c r="K17" s="418">
        <v>10</v>
      </c>
      <c r="L17" s="37">
        <v>11</v>
      </c>
      <c r="M17" s="39">
        <v>12</v>
      </c>
      <c r="N17" s="38">
        <v>13</v>
      </c>
      <c r="O17" s="418">
        <v>14</v>
      </c>
      <c r="P17" s="37">
        <v>15</v>
      </c>
      <c r="Q17" s="37">
        <v>16</v>
      </c>
      <c r="R17" s="39">
        <v>17</v>
      </c>
      <c r="S17" s="38">
        <v>18</v>
      </c>
      <c r="T17" s="418">
        <v>19</v>
      </c>
      <c r="U17" s="37">
        <v>20</v>
      </c>
      <c r="V17" s="37">
        <v>21</v>
      </c>
      <c r="W17" s="38">
        <v>22</v>
      </c>
      <c r="X17" s="36">
        <v>23</v>
      </c>
      <c r="Y17" s="37">
        <v>24</v>
      </c>
      <c r="Z17" s="37">
        <v>25</v>
      </c>
      <c r="AA17" s="38">
        <v>26</v>
      </c>
      <c r="AB17" s="36">
        <v>27</v>
      </c>
      <c r="AC17" s="37">
        <v>28</v>
      </c>
      <c r="AD17" s="37">
        <v>29</v>
      </c>
      <c r="AE17" s="39">
        <v>30</v>
      </c>
      <c r="AF17" s="38">
        <v>31</v>
      </c>
      <c r="AG17" s="418">
        <v>32</v>
      </c>
      <c r="AH17" s="37">
        <v>33</v>
      </c>
      <c r="AI17" s="39">
        <v>34</v>
      </c>
      <c r="AJ17" s="38">
        <v>35</v>
      </c>
      <c r="AK17" s="418">
        <v>36</v>
      </c>
      <c r="AL17" s="37">
        <v>37</v>
      </c>
      <c r="AM17" s="37">
        <v>38</v>
      </c>
      <c r="AN17" s="39">
        <v>39</v>
      </c>
      <c r="AO17" s="38">
        <v>40</v>
      </c>
      <c r="AP17" s="418">
        <v>41</v>
      </c>
      <c r="AQ17" s="37">
        <v>42</v>
      </c>
      <c r="AR17" s="39">
        <v>43</v>
      </c>
      <c r="AS17" s="38">
        <v>44</v>
      </c>
      <c r="AT17" s="418">
        <v>45</v>
      </c>
      <c r="AU17" s="37">
        <v>46</v>
      </c>
      <c r="AV17" s="37">
        <v>47</v>
      </c>
      <c r="AW17" s="38">
        <v>48</v>
      </c>
      <c r="AX17" s="36">
        <v>49</v>
      </c>
      <c r="AY17" s="37">
        <v>50</v>
      </c>
      <c r="AZ17" s="37">
        <v>51</v>
      </c>
      <c r="BA17" s="38">
        <v>52</v>
      </c>
    </row>
    <row r="18" spans="1:53" ht="19.5" customHeight="1" thickBot="1">
      <c r="A18" s="40">
        <v>1</v>
      </c>
      <c r="B18" s="547"/>
      <c r="C18" s="548"/>
      <c r="D18" s="548"/>
      <c r="E18" s="548"/>
      <c r="F18" s="548"/>
      <c r="G18" s="549"/>
      <c r="H18" s="41" t="s">
        <v>77</v>
      </c>
      <c r="I18" s="45"/>
      <c r="J18" s="42"/>
      <c r="K18" s="41"/>
      <c r="L18" s="44"/>
      <c r="M18" s="45"/>
      <c r="N18" s="42"/>
      <c r="O18" s="41"/>
      <c r="P18" s="44" t="s">
        <v>190</v>
      </c>
      <c r="Q18" s="44" t="s">
        <v>189</v>
      </c>
      <c r="R18" s="45" t="s">
        <v>362</v>
      </c>
      <c r="S18" s="42" t="s">
        <v>50</v>
      </c>
      <c r="T18" s="41"/>
      <c r="U18" s="44"/>
      <c r="V18" s="44"/>
      <c r="W18" s="42"/>
      <c r="X18" s="43"/>
      <c r="Y18" s="44"/>
      <c r="Z18" s="44"/>
      <c r="AA18" s="42"/>
      <c r="AB18" s="43"/>
      <c r="AC18" s="44"/>
      <c r="AD18" s="44"/>
      <c r="AE18" s="45"/>
      <c r="AF18" s="42"/>
      <c r="AG18" s="41"/>
      <c r="AH18" s="44"/>
      <c r="AI18" s="45"/>
      <c r="AJ18" s="42"/>
      <c r="AK18" s="41"/>
      <c r="AL18" s="44"/>
      <c r="AM18" s="44"/>
      <c r="AN18" s="45"/>
      <c r="AO18" s="42"/>
      <c r="AP18" s="41" t="s">
        <v>49</v>
      </c>
      <c r="AQ18" s="44" t="s">
        <v>49</v>
      </c>
      <c r="AR18" s="45" t="s">
        <v>50</v>
      </c>
      <c r="AS18" s="48" t="s">
        <v>50</v>
      </c>
      <c r="AT18" s="49" t="s">
        <v>50</v>
      </c>
      <c r="AU18" s="47" t="s">
        <v>50</v>
      </c>
      <c r="AV18" s="47" t="s">
        <v>50</v>
      </c>
      <c r="AW18" s="48" t="s">
        <v>50</v>
      </c>
      <c r="AX18" s="49" t="s">
        <v>50</v>
      </c>
      <c r="AY18" s="47" t="s">
        <v>50</v>
      </c>
      <c r="AZ18" s="47" t="s">
        <v>50</v>
      </c>
      <c r="BA18" s="48" t="s">
        <v>50</v>
      </c>
    </row>
    <row r="19" spans="1:53" ht="19.5" customHeight="1" thickBot="1">
      <c r="A19" s="50">
        <v>2</v>
      </c>
      <c r="B19" s="46" t="s">
        <v>77</v>
      </c>
      <c r="C19" s="47"/>
      <c r="D19" s="47"/>
      <c r="E19" s="419"/>
      <c r="F19" s="420"/>
      <c r="G19" s="49"/>
      <c r="H19" s="51"/>
      <c r="I19" s="54"/>
      <c r="J19" s="52"/>
      <c r="K19" s="55"/>
      <c r="L19" s="51"/>
      <c r="M19" s="54"/>
      <c r="N19" s="52"/>
      <c r="O19" s="55"/>
      <c r="P19" s="44" t="s">
        <v>190</v>
      </c>
      <c r="Q19" s="44" t="s">
        <v>189</v>
      </c>
      <c r="R19" s="45" t="s">
        <v>362</v>
      </c>
      <c r="S19" s="42" t="s">
        <v>50</v>
      </c>
      <c r="T19" s="55"/>
      <c r="U19" s="51"/>
      <c r="V19" s="51"/>
      <c r="W19" s="52"/>
      <c r="X19" s="53"/>
      <c r="Y19" s="51"/>
      <c r="Z19" s="51"/>
      <c r="AA19" s="54"/>
      <c r="AB19" s="53"/>
      <c r="AC19" s="51"/>
      <c r="AD19" s="51"/>
      <c r="AE19" s="54"/>
      <c r="AF19" s="52"/>
      <c r="AG19" s="55"/>
      <c r="AH19" s="51"/>
      <c r="AI19" s="54"/>
      <c r="AJ19" s="52"/>
      <c r="AK19" s="55"/>
      <c r="AL19" s="51"/>
      <c r="AM19" s="51"/>
      <c r="AN19" s="54"/>
      <c r="AO19" s="52"/>
      <c r="AP19" s="55" t="s">
        <v>49</v>
      </c>
      <c r="AQ19" s="51" t="s">
        <v>49</v>
      </c>
      <c r="AR19" s="54" t="s">
        <v>50</v>
      </c>
      <c r="AS19" s="52" t="s">
        <v>50</v>
      </c>
      <c r="AT19" s="61" t="s">
        <v>50</v>
      </c>
      <c r="AU19" s="57" t="s">
        <v>50</v>
      </c>
      <c r="AV19" s="57" t="s">
        <v>50</v>
      </c>
      <c r="AW19" s="58" t="s">
        <v>50</v>
      </c>
      <c r="AX19" s="56" t="s">
        <v>50</v>
      </c>
      <c r="AY19" s="57" t="s">
        <v>50</v>
      </c>
      <c r="AZ19" s="57" t="s">
        <v>50</v>
      </c>
      <c r="BA19" s="58" t="s">
        <v>50</v>
      </c>
    </row>
    <row r="20" spans="1:53" ht="19.5" customHeight="1" thickBot="1">
      <c r="A20" s="59">
        <v>3</v>
      </c>
      <c r="B20" s="56" t="s">
        <v>77</v>
      </c>
      <c r="C20" s="57"/>
      <c r="D20" s="57"/>
      <c r="E20" s="60"/>
      <c r="F20" s="58"/>
      <c r="G20" s="61"/>
      <c r="H20" s="57"/>
      <c r="I20" s="60"/>
      <c r="J20" s="58"/>
      <c r="K20" s="61"/>
      <c r="L20" s="57"/>
      <c r="M20" s="60"/>
      <c r="N20" s="58"/>
      <c r="O20" s="61"/>
      <c r="P20" s="44" t="s">
        <v>190</v>
      </c>
      <c r="Q20" s="44" t="s">
        <v>49</v>
      </c>
      <c r="R20" s="45" t="s">
        <v>77</v>
      </c>
      <c r="S20" s="45" t="s">
        <v>362</v>
      </c>
      <c r="T20" s="56"/>
      <c r="U20" s="57"/>
      <c r="V20" s="57"/>
      <c r="W20" s="58"/>
      <c r="X20" s="56"/>
      <c r="Y20" s="57"/>
      <c r="Z20" s="57"/>
      <c r="AA20" s="60"/>
      <c r="AB20" s="56"/>
      <c r="AC20" s="57"/>
      <c r="AD20" s="57" t="s">
        <v>49</v>
      </c>
      <c r="AE20" s="60" t="s">
        <v>49</v>
      </c>
      <c r="AF20" s="58" t="s">
        <v>214</v>
      </c>
      <c r="AG20" s="61" t="s">
        <v>214</v>
      </c>
      <c r="AH20" s="57" t="s">
        <v>214</v>
      </c>
      <c r="AI20" s="60" t="s">
        <v>214</v>
      </c>
      <c r="AJ20" s="58" t="s">
        <v>214</v>
      </c>
      <c r="AK20" s="61" t="s">
        <v>214</v>
      </c>
      <c r="AL20" s="57" t="s">
        <v>214</v>
      </c>
      <c r="AM20" s="57" t="s">
        <v>214</v>
      </c>
      <c r="AN20" s="60" t="s">
        <v>214</v>
      </c>
      <c r="AO20" s="58" t="s">
        <v>314</v>
      </c>
      <c r="AP20" s="61" t="s">
        <v>51</v>
      </c>
      <c r="AQ20" s="57" t="s">
        <v>51</v>
      </c>
      <c r="AR20" s="60" t="s">
        <v>91</v>
      </c>
      <c r="AS20" s="421" t="s">
        <v>91</v>
      </c>
      <c r="AT20" s="556"/>
      <c r="AU20" s="557"/>
      <c r="AV20" s="557"/>
      <c r="AW20" s="557"/>
      <c r="AX20" s="557"/>
      <c r="AY20" s="557"/>
      <c r="AZ20" s="557"/>
      <c r="BA20" s="558"/>
    </row>
    <row r="21" spans="1:53" ht="19.5" customHeight="1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</row>
    <row r="22" spans="1:53" s="4" customFormat="1" ht="21" customHeight="1">
      <c r="A22" s="468" t="s">
        <v>209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</row>
    <row r="23" spans="1:53" ht="15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62"/>
      <c r="AW23" s="62"/>
      <c r="AX23" s="62"/>
      <c r="AY23" s="62"/>
      <c r="AZ23" s="62"/>
      <c r="BA23" s="28"/>
    </row>
    <row r="24" spans="1:53" ht="21.75" customHeight="1">
      <c r="A24" s="478" t="s">
        <v>311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63"/>
      <c r="AF24" s="478" t="s">
        <v>312</v>
      </c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63"/>
      <c r="AR24" s="478" t="s">
        <v>313</v>
      </c>
      <c r="AS24" s="478"/>
      <c r="AT24" s="478"/>
      <c r="AU24" s="478"/>
      <c r="AV24" s="478"/>
      <c r="AW24" s="478"/>
      <c r="AX24" s="478"/>
      <c r="AY24" s="478"/>
      <c r="AZ24" s="478"/>
      <c r="BA24" s="478"/>
    </row>
    <row r="25" spans="1:53" ht="11.25" customHeight="1" thickBo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34"/>
    </row>
    <row r="26" spans="1:53" ht="22.5" customHeight="1">
      <c r="A26" s="535" t="s">
        <v>7</v>
      </c>
      <c r="B26" s="538" t="s">
        <v>20</v>
      </c>
      <c r="C26" s="538"/>
      <c r="D26" s="538"/>
      <c r="E26" s="538"/>
      <c r="F26" s="469" t="s">
        <v>361</v>
      </c>
      <c r="G26" s="470"/>
      <c r="H26" s="470"/>
      <c r="I26" s="469" t="s">
        <v>310</v>
      </c>
      <c r="J26" s="470"/>
      <c r="K26" s="471"/>
      <c r="L26" s="470" t="s">
        <v>210</v>
      </c>
      <c r="M26" s="470"/>
      <c r="N26" s="470"/>
      <c r="O26" s="470"/>
      <c r="P26" s="469" t="s">
        <v>213</v>
      </c>
      <c r="Q26" s="470"/>
      <c r="R26" s="470"/>
      <c r="S26" s="470"/>
      <c r="T26" s="471"/>
      <c r="U26" s="469" t="s">
        <v>315</v>
      </c>
      <c r="V26" s="470"/>
      <c r="W26" s="470"/>
      <c r="X26" s="471"/>
      <c r="Y26" s="532" t="s">
        <v>21</v>
      </c>
      <c r="Z26" s="532"/>
      <c r="AA26" s="532"/>
      <c r="AB26" s="508" t="s">
        <v>22</v>
      </c>
      <c r="AC26" s="508"/>
      <c r="AD26" s="509"/>
      <c r="AE26" s="405"/>
      <c r="AF26" s="499" t="s">
        <v>309</v>
      </c>
      <c r="AG26" s="500"/>
      <c r="AH26" s="500"/>
      <c r="AI26" s="500"/>
      <c r="AJ26" s="501"/>
      <c r="AK26" s="469" t="s">
        <v>23</v>
      </c>
      <c r="AL26" s="470"/>
      <c r="AM26" s="471"/>
      <c r="AN26" s="490" t="s">
        <v>24</v>
      </c>
      <c r="AO26" s="491"/>
      <c r="AP26" s="492"/>
      <c r="AQ26" s="406"/>
      <c r="AR26" s="518" t="s">
        <v>186</v>
      </c>
      <c r="AS26" s="519"/>
      <c r="AT26" s="469" t="s">
        <v>187</v>
      </c>
      <c r="AU26" s="470"/>
      <c r="AV26" s="470"/>
      <c r="AW26" s="470"/>
      <c r="AX26" s="471"/>
      <c r="AY26" s="469" t="s">
        <v>23</v>
      </c>
      <c r="AZ26" s="470"/>
      <c r="BA26" s="487"/>
    </row>
    <row r="27" spans="1:65" ht="18.75" customHeight="1">
      <c r="A27" s="536"/>
      <c r="B27" s="539"/>
      <c r="C27" s="539"/>
      <c r="D27" s="539"/>
      <c r="E27" s="539"/>
      <c r="F27" s="472"/>
      <c r="G27" s="473"/>
      <c r="H27" s="473"/>
      <c r="I27" s="472"/>
      <c r="J27" s="473"/>
      <c r="K27" s="474"/>
      <c r="L27" s="473"/>
      <c r="M27" s="473"/>
      <c r="N27" s="473"/>
      <c r="O27" s="473"/>
      <c r="P27" s="472"/>
      <c r="Q27" s="473"/>
      <c r="R27" s="473"/>
      <c r="S27" s="473"/>
      <c r="T27" s="474"/>
      <c r="U27" s="472"/>
      <c r="V27" s="473"/>
      <c r="W27" s="473"/>
      <c r="X27" s="474"/>
      <c r="Y27" s="533"/>
      <c r="Z27" s="533"/>
      <c r="AA27" s="533"/>
      <c r="AB27" s="510"/>
      <c r="AC27" s="510"/>
      <c r="AD27" s="511"/>
      <c r="AE27" s="405"/>
      <c r="AF27" s="502"/>
      <c r="AG27" s="503"/>
      <c r="AH27" s="503"/>
      <c r="AI27" s="503"/>
      <c r="AJ27" s="504"/>
      <c r="AK27" s="472"/>
      <c r="AL27" s="473"/>
      <c r="AM27" s="474"/>
      <c r="AN27" s="493"/>
      <c r="AO27" s="494"/>
      <c r="AP27" s="495"/>
      <c r="AQ27" s="406"/>
      <c r="AR27" s="520"/>
      <c r="AS27" s="521"/>
      <c r="AT27" s="472"/>
      <c r="AU27" s="473"/>
      <c r="AV27" s="473"/>
      <c r="AW27" s="473"/>
      <c r="AX27" s="474"/>
      <c r="AY27" s="472"/>
      <c r="AZ27" s="473"/>
      <c r="BA27" s="488"/>
      <c r="BK27" s="26"/>
      <c r="BL27" s="26"/>
      <c r="BM27" s="26"/>
    </row>
    <row r="28" spans="1:65" ht="42" customHeight="1">
      <c r="A28" s="536"/>
      <c r="B28" s="539"/>
      <c r="C28" s="539"/>
      <c r="D28" s="539"/>
      <c r="E28" s="539"/>
      <c r="F28" s="472"/>
      <c r="G28" s="473"/>
      <c r="H28" s="473"/>
      <c r="I28" s="472"/>
      <c r="J28" s="473"/>
      <c r="K28" s="474"/>
      <c r="L28" s="473"/>
      <c r="M28" s="473"/>
      <c r="N28" s="473"/>
      <c r="O28" s="473"/>
      <c r="P28" s="472"/>
      <c r="Q28" s="473"/>
      <c r="R28" s="473"/>
      <c r="S28" s="473"/>
      <c r="T28" s="474"/>
      <c r="U28" s="472"/>
      <c r="V28" s="473"/>
      <c r="W28" s="473"/>
      <c r="X28" s="474"/>
      <c r="Y28" s="533"/>
      <c r="Z28" s="533"/>
      <c r="AA28" s="533"/>
      <c r="AB28" s="510"/>
      <c r="AC28" s="510"/>
      <c r="AD28" s="511"/>
      <c r="AE28" s="405"/>
      <c r="AF28" s="502"/>
      <c r="AG28" s="503"/>
      <c r="AH28" s="503"/>
      <c r="AI28" s="503"/>
      <c r="AJ28" s="504"/>
      <c r="AK28" s="472"/>
      <c r="AL28" s="473"/>
      <c r="AM28" s="474"/>
      <c r="AN28" s="493"/>
      <c r="AO28" s="494"/>
      <c r="AP28" s="495"/>
      <c r="AQ28" s="406"/>
      <c r="AR28" s="520"/>
      <c r="AS28" s="521"/>
      <c r="AT28" s="472"/>
      <c r="AU28" s="473"/>
      <c r="AV28" s="473"/>
      <c r="AW28" s="473"/>
      <c r="AX28" s="474"/>
      <c r="AY28" s="472"/>
      <c r="AZ28" s="473"/>
      <c r="BA28" s="488"/>
      <c r="BK28" s="26"/>
      <c r="BL28" s="26"/>
      <c r="BM28" s="26"/>
    </row>
    <row r="29" spans="1:65" ht="45.75" customHeight="1" thickBot="1">
      <c r="A29" s="537"/>
      <c r="B29" s="540"/>
      <c r="C29" s="540"/>
      <c r="D29" s="540"/>
      <c r="E29" s="540"/>
      <c r="F29" s="475"/>
      <c r="G29" s="476"/>
      <c r="H29" s="476"/>
      <c r="I29" s="475"/>
      <c r="J29" s="476"/>
      <c r="K29" s="477"/>
      <c r="L29" s="476"/>
      <c r="M29" s="476"/>
      <c r="N29" s="476"/>
      <c r="O29" s="476"/>
      <c r="P29" s="475"/>
      <c r="Q29" s="476"/>
      <c r="R29" s="476"/>
      <c r="S29" s="476"/>
      <c r="T29" s="477"/>
      <c r="U29" s="475"/>
      <c r="V29" s="476"/>
      <c r="W29" s="476"/>
      <c r="X29" s="477"/>
      <c r="Y29" s="534"/>
      <c r="Z29" s="534"/>
      <c r="AA29" s="534"/>
      <c r="AB29" s="512"/>
      <c r="AC29" s="512"/>
      <c r="AD29" s="513"/>
      <c r="AE29" s="405"/>
      <c r="AF29" s="505"/>
      <c r="AG29" s="506"/>
      <c r="AH29" s="506"/>
      <c r="AI29" s="506"/>
      <c r="AJ29" s="507"/>
      <c r="AK29" s="475"/>
      <c r="AL29" s="476"/>
      <c r="AM29" s="477"/>
      <c r="AN29" s="496"/>
      <c r="AO29" s="497"/>
      <c r="AP29" s="498"/>
      <c r="AQ29" s="406"/>
      <c r="AR29" s="522"/>
      <c r="AS29" s="523"/>
      <c r="AT29" s="475"/>
      <c r="AU29" s="476"/>
      <c r="AV29" s="476"/>
      <c r="AW29" s="476"/>
      <c r="AX29" s="477"/>
      <c r="AY29" s="475"/>
      <c r="AZ29" s="476"/>
      <c r="BA29" s="489"/>
      <c r="BK29" s="26"/>
      <c r="BL29" s="26"/>
      <c r="BM29" s="26"/>
    </row>
    <row r="30" spans="1:65" ht="21.75" customHeight="1" thickBot="1">
      <c r="A30" s="407">
        <v>1</v>
      </c>
      <c r="B30" s="437">
        <v>29</v>
      </c>
      <c r="C30" s="437"/>
      <c r="D30" s="437"/>
      <c r="E30" s="437"/>
      <c r="F30" s="440">
        <v>2</v>
      </c>
      <c r="G30" s="441"/>
      <c r="H30" s="442"/>
      <c r="I30" s="440">
        <v>3</v>
      </c>
      <c r="J30" s="441"/>
      <c r="K30" s="442"/>
      <c r="L30" s="440"/>
      <c r="M30" s="441"/>
      <c r="N30" s="441"/>
      <c r="O30" s="441"/>
      <c r="P30" s="440"/>
      <c r="Q30" s="441"/>
      <c r="R30" s="441"/>
      <c r="S30" s="441"/>
      <c r="T30" s="442"/>
      <c r="U30" s="442"/>
      <c r="V30" s="437"/>
      <c r="W30" s="437"/>
      <c r="X30" s="437"/>
      <c r="Y30" s="437">
        <v>12</v>
      </c>
      <c r="Z30" s="437"/>
      <c r="AA30" s="437"/>
      <c r="AB30" s="514">
        <f>B30+F30+I30+L30+P30+U30+Y30</f>
        <v>46</v>
      </c>
      <c r="AC30" s="514"/>
      <c r="AD30" s="515"/>
      <c r="AE30" s="408"/>
      <c r="AF30" s="428" t="s">
        <v>188</v>
      </c>
      <c r="AG30" s="429"/>
      <c r="AH30" s="429"/>
      <c r="AI30" s="429"/>
      <c r="AJ30" s="430"/>
      <c r="AK30" s="427" t="s">
        <v>45</v>
      </c>
      <c r="AL30" s="427"/>
      <c r="AM30" s="427"/>
      <c r="AN30" s="427" t="s">
        <v>211</v>
      </c>
      <c r="AO30" s="427"/>
      <c r="AP30" s="485"/>
      <c r="AQ30" s="409"/>
      <c r="AR30" s="524">
        <v>1</v>
      </c>
      <c r="AS30" s="525"/>
      <c r="AT30" s="479" t="s">
        <v>149</v>
      </c>
      <c r="AU30" s="479"/>
      <c r="AV30" s="479"/>
      <c r="AW30" s="479"/>
      <c r="AX30" s="479"/>
      <c r="AY30" s="479" t="s">
        <v>45</v>
      </c>
      <c r="AZ30" s="479"/>
      <c r="BA30" s="480"/>
      <c r="BK30" s="26"/>
      <c r="BL30" s="26"/>
      <c r="BM30" s="26"/>
    </row>
    <row r="31" spans="1:53" ht="3" customHeight="1" hidden="1">
      <c r="A31" s="410"/>
      <c r="B31" s="411"/>
      <c r="C31" s="411"/>
      <c r="D31" s="411"/>
      <c r="E31" s="411"/>
      <c r="F31" s="411"/>
      <c r="G31" s="411"/>
      <c r="H31" s="412"/>
      <c r="I31" s="411"/>
      <c r="J31" s="411"/>
      <c r="K31" s="411"/>
      <c r="L31" s="413"/>
      <c r="M31" s="411"/>
      <c r="N31" s="411"/>
      <c r="O31" s="412"/>
      <c r="P31" s="411"/>
      <c r="Q31" s="414"/>
      <c r="R31" s="414"/>
      <c r="S31" s="414"/>
      <c r="T31" s="411"/>
      <c r="U31" s="413"/>
      <c r="V31" s="411"/>
      <c r="W31" s="411"/>
      <c r="X31" s="411"/>
      <c r="Y31" s="411"/>
      <c r="Z31" s="415"/>
      <c r="AA31" s="415"/>
      <c r="AB31" s="415"/>
      <c r="AC31" s="66"/>
      <c r="AD31" s="416"/>
      <c r="AE31" s="408"/>
      <c r="AF31" s="431"/>
      <c r="AG31" s="432"/>
      <c r="AH31" s="432"/>
      <c r="AI31" s="432"/>
      <c r="AJ31" s="433"/>
      <c r="AK31" s="427"/>
      <c r="AL31" s="427"/>
      <c r="AM31" s="427"/>
      <c r="AN31" s="427"/>
      <c r="AO31" s="427"/>
      <c r="AP31" s="485"/>
      <c r="AQ31" s="409"/>
      <c r="AR31" s="526"/>
      <c r="AS31" s="527"/>
      <c r="AT31" s="481"/>
      <c r="AU31" s="481"/>
      <c r="AV31" s="481"/>
      <c r="AW31" s="481"/>
      <c r="AX31" s="481"/>
      <c r="AY31" s="481"/>
      <c r="AZ31" s="481"/>
      <c r="BA31" s="482"/>
    </row>
    <row r="32" spans="1:53" ht="19.5" thickBot="1">
      <c r="A32" s="410">
        <v>2</v>
      </c>
      <c r="B32" s="466">
        <v>36</v>
      </c>
      <c r="C32" s="466"/>
      <c r="D32" s="466"/>
      <c r="E32" s="466"/>
      <c r="F32" s="443">
        <v>2</v>
      </c>
      <c r="G32" s="444"/>
      <c r="H32" s="445"/>
      <c r="I32" s="443">
        <v>3</v>
      </c>
      <c r="J32" s="444"/>
      <c r="K32" s="445"/>
      <c r="L32" s="443"/>
      <c r="M32" s="444"/>
      <c r="N32" s="444"/>
      <c r="O32" s="444"/>
      <c r="P32" s="443"/>
      <c r="Q32" s="444"/>
      <c r="R32" s="444"/>
      <c r="S32" s="444"/>
      <c r="T32" s="445"/>
      <c r="U32" s="445"/>
      <c r="V32" s="466"/>
      <c r="W32" s="466"/>
      <c r="X32" s="466"/>
      <c r="Y32" s="466">
        <v>11</v>
      </c>
      <c r="Z32" s="466"/>
      <c r="AA32" s="466"/>
      <c r="AB32" s="516">
        <f>B32+F32+I32+L32+P32+U32+Y32</f>
        <v>52</v>
      </c>
      <c r="AC32" s="516"/>
      <c r="AD32" s="517"/>
      <c r="AE32" s="408"/>
      <c r="AF32" s="431"/>
      <c r="AG32" s="432"/>
      <c r="AH32" s="432"/>
      <c r="AI32" s="432"/>
      <c r="AJ32" s="433"/>
      <c r="AK32" s="427"/>
      <c r="AL32" s="427"/>
      <c r="AM32" s="427"/>
      <c r="AN32" s="427"/>
      <c r="AO32" s="427"/>
      <c r="AP32" s="485"/>
      <c r="AQ32" s="409"/>
      <c r="AR32" s="526"/>
      <c r="AS32" s="527"/>
      <c r="AT32" s="481"/>
      <c r="AU32" s="481"/>
      <c r="AV32" s="481"/>
      <c r="AW32" s="481"/>
      <c r="AX32" s="481"/>
      <c r="AY32" s="481"/>
      <c r="AZ32" s="481"/>
      <c r="BA32" s="482"/>
    </row>
    <row r="33" spans="1:53" ht="21" customHeight="1" thickBot="1">
      <c r="A33" s="410">
        <v>3</v>
      </c>
      <c r="B33" s="466">
        <v>23</v>
      </c>
      <c r="C33" s="466"/>
      <c r="D33" s="466"/>
      <c r="E33" s="466"/>
      <c r="F33" s="443">
        <v>2</v>
      </c>
      <c r="G33" s="444"/>
      <c r="H33" s="445"/>
      <c r="I33" s="443">
        <v>4</v>
      </c>
      <c r="J33" s="444"/>
      <c r="K33" s="445"/>
      <c r="L33" s="443" t="s">
        <v>211</v>
      </c>
      <c r="M33" s="444"/>
      <c r="N33" s="444"/>
      <c r="O33" s="444"/>
      <c r="P33" s="541" t="s">
        <v>212</v>
      </c>
      <c r="Q33" s="542"/>
      <c r="R33" s="542"/>
      <c r="S33" s="542"/>
      <c r="T33" s="543"/>
      <c r="U33" s="443">
        <v>2</v>
      </c>
      <c r="V33" s="444"/>
      <c r="W33" s="444"/>
      <c r="X33" s="445"/>
      <c r="Y33" s="466">
        <v>1</v>
      </c>
      <c r="Z33" s="466"/>
      <c r="AA33" s="466"/>
      <c r="AB33" s="516">
        <f>B33+F33+I33+10+2+U33+Y33</f>
        <v>44</v>
      </c>
      <c r="AC33" s="516"/>
      <c r="AD33" s="517"/>
      <c r="AE33" s="408"/>
      <c r="AF33" s="431"/>
      <c r="AG33" s="432"/>
      <c r="AH33" s="432"/>
      <c r="AI33" s="432"/>
      <c r="AJ33" s="433"/>
      <c r="AK33" s="427"/>
      <c r="AL33" s="427"/>
      <c r="AM33" s="427"/>
      <c r="AN33" s="427"/>
      <c r="AO33" s="427"/>
      <c r="AP33" s="485"/>
      <c r="AQ33" s="409"/>
      <c r="AR33" s="526"/>
      <c r="AS33" s="527"/>
      <c r="AT33" s="481"/>
      <c r="AU33" s="481"/>
      <c r="AV33" s="481"/>
      <c r="AW33" s="481"/>
      <c r="AX33" s="481"/>
      <c r="AY33" s="481"/>
      <c r="AZ33" s="481"/>
      <c r="BA33" s="482"/>
    </row>
    <row r="34" spans="1:53" ht="21.75" customHeight="1" thickBot="1">
      <c r="A34" s="417" t="s">
        <v>22</v>
      </c>
      <c r="B34" s="467">
        <f>B30+B32+B33</f>
        <v>88</v>
      </c>
      <c r="C34" s="467"/>
      <c r="D34" s="467"/>
      <c r="E34" s="467"/>
      <c r="F34" s="454">
        <f>F30+F32+F33</f>
        <v>6</v>
      </c>
      <c r="G34" s="455"/>
      <c r="H34" s="456"/>
      <c r="I34" s="454">
        <f>I30+I32+I33</f>
        <v>10</v>
      </c>
      <c r="J34" s="455"/>
      <c r="K34" s="456"/>
      <c r="L34" s="438" t="s">
        <v>211</v>
      </c>
      <c r="M34" s="439"/>
      <c r="N34" s="439"/>
      <c r="O34" s="439"/>
      <c r="P34" s="544" t="s">
        <v>212</v>
      </c>
      <c r="Q34" s="545"/>
      <c r="R34" s="545"/>
      <c r="S34" s="545"/>
      <c r="T34" s="546"/>
      <c r="U34" s="454">
        <f>U30+U32+U33</f>
        <v>2</v>
      </c>
      <c r="V34" s="455"/>
      <c r="W34" s="455"/>
      <c r="X34" s="456"/>
      <c r="Y34" s="467">
        <f>Y30+Y32+Y33</f>
        <v>24</v>
      </c>
      <c r="Z34" s="467"/>
      <c r="AA34" s="467"/>
      <c r="AB34" s="530">
        <f>AB30+AB32+AB33</f>
        <v>142</v>
      </c>
      <c r="AC34" s="530"/>
      <c r="AD34" s="531"/>
      <c r="AE34" s="408"/>
      <c r="AF34" s="434"/>
      <c r="AG34" s="435"/>
      <c r="AH34" s="435"/>
      <c r="AI34" s="435"/>
      <c r="AJ34" s="436"/>
      <c r="AK34" s="427"/>
      <c r="AL34" s="427"/>
      <c r="AM34" s="427"/>
      <c r="AN34" s="427"/>
      <c r="AO34" s="427"/>
      <c r="AP34" s="485"/>
      <c r="AQ34" s="409"/>
      <c r="AR34" s="528"/>
      <c r="AS34" s="529"/>
      <c r="AT34" s="483"/>
      <c r="AU34" s="483"/>
      <c r="AV34" s="483"/>
      <c r="AW34" s="483"/>
      <c r="AX34" s="483"/>
      <c r="AY34" s="483"/>
      <c r="AZ34" s="483"/>
      <c r="BA34" s="484"/>
    </row>
    <row r="36" spans="1:25" ht="20.25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</row>
    <row r="37" spans="1:25" ht="20.25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</row>
  </sheetData>
  <sheetProtection/>
  <mergeCells count="97">
    <mergeCell ref="AB16:AF16"/>
    <mergeCell ref="AG16:AJ16"/>
    <mergeCell ref="AK16:AO16"/>
    <mergeCell ref="AP16:AS16"/>
    <mergeCell ref="AT16:AW16"/>
    <mergeCell ref="AT20:BA20"/>
    <mergeCell ref="B18:G18"/>
    <mergeCell ref="B16:F16"/>
    <mergeCell ref="G16:J16"/>
    <mergeCell ref="K16:N16"/>
    <mergeCell ref="O16:S16"/>
    <mergeCell ref="T16:W16"/>
    <mergeCell ref="F34:H34"/>
    <mergeCell ref="Y26:AA29"/>
    <mergeCell ref="Y30:AA30"/>
    <mergeCell ref="U26:X29"/>
    <mergeCell ref="A26:A29"/>
    <mergeCell ref="B26:E29"/>
    <mergeCell ref="P30:T30"/>
    <mergeCell ref="P32:T32"/>
    <mergeCell ref="P33:T33"/>
    <mergeCell ref="P34:T34"/>
    <mergeCell ref="AF26:AJ29"/>
    <mergeCell ref="AB26:AD29"/>
    <mergeCell ref="AB30:AD30"/>
    <mergeCell ref="AB32:AD32"/>
    <mergeCell ref="AB33:AD33"/>
    <mergeCell ref="AR26:AS29"/>
    <mergeCell ref="AR30:AS34"/>
    <mergeCell ref="AB34:AD34"/>
    <mergeCell ref="AT30:AX34"/>
    <mergeCell ref="AN30:AP34"/>
    <mergeCell ref="A21:BA21"/>
    <mergeCell ref="F26:H29"/>
    <mergeCell ref="I26:K29"/>
    <mergeCell ref="L26:O29"/>
    <mergeCell ref="P26:T29"/>
    <mergeCell ref="AY26:BA29"/>
    <mergeCell ref="AT26:AX29"/>
    <mergeCell ref="AN26:AP29"/>
    <mergeCell ref="U30:X30"/>
    <mergeCell ref="U32:X32"/>
    <mergeCell ref="U33:X33"/>
    <mergeCell ref="U34:X34"/>
    <mergeCell ref="A22:BA22"/>
    <mergeCell ref="AK26:AM29"/>
    <mergeCell ref="A24:AD24"/>
    <mergeCell ref="AF24:AP24"/>
    <mergeCell ref="AR24:BA24"/>
    <mergeCell ref="AY30:BA34"/>
    <mergeCell ref="P10:AM10"/>
    <mergeCell ref="AN5:BA6"/>
    <mergeCell ref="B32:E32"/>
    <mergeCell ref="B33:E33"/>
    <mergeCell ref="B34:E34"/>
    <mergeCell ref="I30:K30"/>
    <mergeCell ref="I32:K32"/>
    <mergeCell ref="Y32:AA32"/>
    <mergeCell ref="Y33:AA33"/>
    <mergeCell ref="Y34:AA34"/>
    <mergeCell ref="P8:AM8"/>
    <mergeCell ref="P9:AM9"/>
    <mergeCell ref="A4:O4"/>
    <mergeCell ref="A7:O7"/>
    <mergeCell ref="AN3:BA4"/>
    <mergeCell ref="P5:AM5"/>
    <mergeCell ref="A6:O6"/>
    <mergeCell ref="I34:K34"/>
    <mergeCell ref="L33:O33"/>
    <mergeCell ref="AX16:BA16"/>
    <mergeCell ref="P12:AM12"/>
    <mergeCell ref="A1:O1"/>
    <mergeCell ref="A2:O2"/>
    <mergeCell ref="A3:O3"/>
    <mergeCell ref="P1:AM1"/>
    <mergeCell ref="P3:AM3"/>
    <mergeCell ref="P7:AM7"/>
    <mergeCell ref="F33:H33"/>
    <mergeCell ref="L30:O30"/>
    <mergeCell ref="L32:O32"/>
    <mergeCell ref="X16:AA16"/>
    <mergeCell ref="A37:Y37"/>
    <mergeCell ref="AN8:BA8"/>
    <mergeCell ref="AN9:BA10"/>
    <mergeCell ref="P11:AM11"/>
    <mergeCell ref="A16:A17"/>
    <mergeCell ref="I33:K33"/>
    <mergeCell ref="A13:BA13"/>
    <mergeCell ref="A15:BA15"/>
    <mergeCell ref="A36:Y36"/>
    <mergeCell ref="A14:BA14"/>
    <mergeCell ref="AK30:AM34"/>
    <mergeCell ref="AF30:AJ34"/>
    <mergeCell ref="B30:E30"/>
    <mergeCell ref="L34:O34"/>
    <mergeCell ref="F30:H30"/>
    <mergeCell ref="F32:H32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7"/>
  <sheetViews>
    <sheetView tabSelected="1" view="pageBreakPreview" zoomScale="90" zoomScaleSheetLayoutView="90" zoomScalePageLayoutView="0" workbookViewId="0" topLeftCell="A194">
      <selection activeCell="A2" sqref="A2:A7"/>
    </sheetView>
  </sheetViews>
  <sheetFormatPr defaultColWidth="9.140625" defaultRowHeight="15"/>
  <cols>
    <col min="1" max="1" width="11.28125" style="9" customWidth="1"/>
    <col min="2" max="2" width="42.8515625" style="10" customWidth="1"/>
    <col min="3" max="3" width="9.57421875" style="11" customWidth="1"/>
    <col min="4" max="4" width="8.140625" style="12" customWidth="1"/>
    <col min="5" max="5" width="7.28125" style="12" customWidth="1"/>
    <col min="6" max="6" width="7.421875" style="11" customWidth="1"/>
    <col min="7" max="7" width="8.57421875" style="11" customWidth="1"/>
    <col min="8" max="8" width="9.8515625" style="11" customWidth="1"/>
    <col min="9" max="9" width="7.421875" style="10" customWidth="1"/>
    <col min="10" max="10" width="7.8515625" style="10" customWidth="1"/>
    <col min="11" max="11" width="8.140625" style="10" customWidth="1"/>
    <col min="12" max="12" width="7.00390625" style="10" customWidth="1"/>
    <col min="13" max="13" width="7.8515625" style="10" customWidth="1"/>
    <col min="14" max="14" width="7.421875" style="10" customWidth="1"/>
    <col min="15" max="15" width="7.140625" style="10" customWidth="1"/>
    <col min="16" max="16" width="7.28125" style="10" customWidth="1"/>
    <col min="17" max="17" width="7.421875" style="10" customWidth="1"/>
    <col min="18" max="18" width="7.00390625" style="10" customWidth="1"/>
    <col min="19" max="19" width="7.421875" style="10" customWidth="1"/>
    <col min="20" max="20" width="6.421875" style="8" customWidth="1"/>
    <col min="21" max="21" width="24.28125" style="8" customWidth="1"/>
    <col min="22" max="22" width="8.00390625" style="8" customWidth="1"/>
    <col min="23" max="23" width="4.140625" style="8" customWidth="1"/>
    <col min="24" max="24" width="3.57421875" style="8" customWidth="1"/>
    <col min="25" max="16384" width="9.140625" style="8" customWidth="1"/>
  </cols>
  <sheetData>
    <row r="1" spans="1:20" s="5" customFormat="1" ht="19.5" thickBot="1">
      <c r="A1" s="610" t="s">
        <v>371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2"/>
    </row>
    <row r="2" spans="1:20" s="5" customFormat="1" ht="15.75" customHeight="1">
      <c r="A2" s="661" t="s">
        <v>46</v>
      </c>
      <c r="B2" s="624" t="s">
        <v>75</v>
      </c>
      <c r="C2" s="592" t="s">
        <v>26</v>
      </c>
      <c r="D2" s="593"/>
      <c r="E2" s="593"/>
      <c r="F2" s="594"/>
      <c r="G2" s="655" t="s">
        <v>76</v>
      </c>
      <c r="H2" s="656" t="s">
        <v>27</v>
      </c>
      <c r="I2" s="657"/>
      <c r="J2" s="657"/>
      <c r="K2" s="657"/>
      <c r="L2" s="657"/>
      <c r="M2" s="658"/>
      <c r="N2" s="613" t="s">
        <v>47</v>
      </c>
      <c r="O2" s="614"/>
      <c r="P2" s="614"/>
      <c r="Q2" s="614"/>
      <c r="R2" s="614"/>
      <c r="S2" s="614"/>
      <c r="T2" s="615"/>
    </row>
    <row r="3" spans="1:20" s="5" customFormat="1" ht="16.5" thickBot="1">
      <c r="A3" s="662"/>
      <c r="B3" s="625"/>
      <c r="C3" s="659" t="s">
        <v>28</v>
      </c>
      <c r="D3" s="597" t="s">
        <v>29</v>
      </c>
      <c r="E3" s="622" t="s">
        <v>30</v>
      </c>
      <c r="F3" s="623"/>
      <c r="G3" s="604"/>
      <c r="H3" s="603" t="s">
        <v>0</v>
      </c>
      <c r="I3" s="606" t="s">
        <v>31</v>
      </c>
      <c r="J3" s="606"/>
      <c r="K3" s="606"/>
      <c r="L3" s="607"/>
      <c r="M3" s="599" t="s">
        <v>32</v>
      </c>
      <c r="N3" s="616"/>
      <c r="O3" s="617"/>
      <c r="P3" s="617"/>
      <c r="Q3" s="617"/>
      <c r="R3" s="617"/>
      <c r="S3" s="617"/>
      <c r="T3" s="618"/>
    </row>
    <row r="4" spans="1:20" s="5" customFormat="1" ht="16.5" thickBot="1">
      <c r="A4" s="662"/>
      <c r="B4" s="625"/>
      <c r="C4" s="659"/>
      <c r="D4" s="597"/>
      <c r="E4" s="597" t="s">
        <v>215</v>
      </c>
      <c r="F4" s="595" t="s">
        <v>33</v>
      </c>
      <c r="G4" s="604"/>
      <c r="H4" s="604"/>
      <c r="I4" s="586" t="s">
        <v>1</v>
      </c>
      <c r="J4" s="583" t="s">
        <v>2</v>
      </c>
      <c r="K4" s="583" t="s">
        <v>34</v>
      </c>
      <c r="L4" s="583" t="s">
        <v>53</v>
      </c>
      <c r="M4" s="600"/>
      <c r="N4" s="581" t="s">
        <v>35</v>
      </c>
      <c r="O4" s="582"/>
      <c r="P4" s="581" t="s">
        <v>36</v>
      </c>
      <c r="Q4" s="664"/>
      <c r="R4" s="619" t="s">
        <v>37</v>
      </c>
      <c r="S4" s="620"/>
      <c r="T4" s="621"/>
    </row>
    <row r="5" spans="1:20" s="5" customFormat="1" ht="15.75">
      <c r="A5" s="662"/>
      <c r="B5" s="625"/>
      <c r="C5" s="659"/>
      <c r="D5" s="597"/>
      <c r="E5" s="597"/>
      <c r="F5" s="595"/>
      <c r="G5" s="604"/>
      <c r="H5" s="604"/>
      <c r="I5" s="587"/>
      <c r="J5" s="584"/>
      <c r="K5" s="584"/>
      <c r="L5" s="584"/>
      <c r="M5" s="600"/>
      <c r="N5" s="633">
        <v>1</v>
      </c>
      <c r="O5" s="636">
        <v>2</v>
      </c>
      <c r="P5" s="633">
        <v>3</v>
      </c>
      <c r="Q5" s="636">
        <v>4</v>
      </c>
      <c r="R5" s="633">
        <v>5</v>
      </c>
      <c r="S5" s="627" t="s">
        <v>44</v>
      </c>
      <c r="T5" s="630" t="s">
        <v>45</v>
      </c>
    </row>
    <row r="6" spans="1:20" s="5" customFormat="1" ht="15.75">
      <c r="A6" s="662"/>
      <c r="B6" s="625"/>
      <c r="C6" s="659"/>
      <c r="D6" s="597"/>
      <c r="E6" s="597"/>
      <c r="F6" s="595"/>
      <c r="G6" s="604"/>
      <c r="H6" s="604"/>
      <c r="I6" s="587"/>
      <c r="J6" s="584"/>
      <c r="K6" s="584"/>
      <c r="L6" s="584"/>
      <c r="M6" s="601"/>
      <c r="N6" s="634"/>
      <c r="O6" s="637"/>
      <c r="P6" s="634"/>
      <c r="Q6" s="637"/>
      <c r="R6" s="634"/>
      <c r="S6" s="628"/>
      <c r="T6" s="631"/>
    </row>
    <row r="7" spans="1:20" s="5" customFormat="1" ht="60.75" customHeight="1" thickBot="1">
      <c r="A7" s="663"/>
      <c r="B7" s="626"/>
      <c r="C7" s="660"/>
      <c r="D7" s="598"/>
      <c r="E7" s="598"/>
      <c r="F7" s="596"/>
      <c r="G7" s="605"/>
      <c r="H7" s="605"/>
      <c r="I7" s="588"/>
      <c r="J7" s="585"/>
      <c r="K7" s="585"/>
      <c r="L7" s="585"/>
      <c r="M7" s="602"/>
      <c r="N7" s="635"/>
      <c r="O7" s="638"/>
      <c r="P7" s="635"/>
      <c r="Q7" s="638"/>
      <c r="R7" s="635"/>
      <c r="S7" s="629"/>
      <c r="T7" s="632"/>
    </row>
    <row r="8" spans="1:25" s="5" customFormat="1" ht="16.5" thickBot="1">
      <c r="A8" s="70">
        <v>1</v>
      </c>
      <c r="B8" s="71">
        <v>2</v>
      </c>
      <c r="C8" s="70">
        <v>3</v>
      </c>
      <c r="D8" s="72">
        <v>4</v>
      </c>
      <c r="E8" s="72">
        <v>5</v>
      </c>
      <c r="F8" s="73">
        <v>6</v>
      </c>
      <c r="G8" s="70">
        <v>7</v>
      </c>
      <c r="H8" s="71">
        <v>8</v>
      </c>
      <c r="I8" s="74">
        <v>9</v>
      </c>
      <c r="J8" s="72">
        <v>10</v>
      </c>
      <c r="K8" s="72">
        <v>11</v>
      </c>
      <c r="L8" s="72">
        <v>12</v>
      </c>
      <c r="M8" s="73">
        <v>13</v>
      </c>
      <c r="N8" s="70">
        <v>14</v>
      </c>
      <c r="O8" s="72">
        <v>15</v>
      </c>
      <c r="P8" s="70">
        <v>16</v>
      </c>
      <c r="Q8" s="73">
        <v>17</v>
      </c>
      <c r="R8" s="70">
        <v>18</v>
      </c>
      <c r="S8" s="75">
        <v>19</v>
      </c>
      <c r="T8" s="73">
        <v>20</v>
      </c>
      <c r="U8" s="6"/>
      <c r="V8" s="6"/>
      <c r="W8" s="6"/>
      <c r="X8" s="6"/>
      <c r="Y8" s="6"/>
    </row>
    <row r="9" spans="1:20" s="5" customFormat="1" ht="16.5" thickBot="1">
      <c r="A9" s="652" t="s">
        <v>316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4"/>
    </row>
    <row r="10" spans="1:20" s="5" customFormat="1" ht="16.5" thickBot="1">
      <c r="A10" s="562" t="s">
        <v>98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4"/>
    </row>
    <row r="11" spans="1:20" s="5" customFormat="1" ht="31.5">
      <c r="A11" s="76" t="s">
        <v>54</v>
      </c>
      <c r="B11" s="77" t="s">
        <v>255</v>
      </c>
      <c r="C11" s="78"/>
      <c r="D11" s="79" t="s">
        <v>95</v>
      </c>
      <c r="E11" s="79"/>
      <c r="F11" s="80"/>
      <c r="G11" s="81">
        <v>3</v>
      </c>
      <c r="H11" s="82">
        <f>G11*30</f>
        <v>90</v>
      </c>
      <c r="I11" s="78"/>
      <c r="J11" s="79"/>
      <c r="K11" s="79"/>
      <c r="L11" s="79"/>
      <c r="M11" s="80"/>
      <c r="N11" s="83"/>
      <c r="O11" s="84"/>
      <c r="P11" s="78"/>
      <c r="Q11" s="80"/>
      <c r="R11" s="83"/>
      <c r="S11" s="79"/>
      <c r="T11" s="84"/>
    </row>
    <row r="12" spans="1:20" s="5" customFormat="1" ht="15.75">
      <c r="A12" s="85" t="s">
        <v>55</v>
      </c>
      <c r="B12" s="86" t="s">
        <v>126</v>
      </c>
      <c r="C12" s="87"/>
      <c r="D12" s="88">
        <v>1</v>
      </c>
      <c r="E12" s="89"/>
      <c r="F12" s="90"/>
      <c r="G12" s="91">
        <v>3</v>
      </c>
      <c r="H12" s="92">
        <f>G12*30</f>
        <v>90</v>
      </c>
      <c r="I12" s="93">
        <v>4</v>
      </c>
      <c r="J12" s="94" t="s">
        <v>79</v>
      </c>
      <c r="K12" s="94"/>
      <c r="L12" s="94"/>
      <c r="M12" s="95">
        <f>H12-I12</f>
        <v>86</v>
      </c>
      <c r="N12" s="96" t="s">
        <v>79</v>
      </c>
      <c r="O12" s="97"/>
      <c r="P12" s="98"/>
      <c r="Q12" s="99"/>
      <c r="R12" s="98"/>
      <c r="S12" s="100"/>
      <c r="T12" s="101"/>
    </row>
    <row r="13" spans="1:20" s="5" customFormat="1" ht="31.5">
      <c r="A13" s="85" t="s">
        <v>56</v>
      </c>
      <c r="B13" s="102" t="s">
        <v>153</v>
      </c>
      <c r="C13" s="87"/>
      <c r="D13" s="88" t="s">
        <v>95</v>
      </c>
      <c r="E13" s="88"/>
      <c r="F13" s="90"/>
      <c r="G13" s="103">
        <v>3</v>
      </c>
      <c r="H13" s="104">
        <f>G13*30</f>
        <v>90</v>
      </c>
      <c r="I13" s="93"/>
      <c r="J13" s="94"/>
      <c r="K13" s="94"/>
      <c r="L13" s="94"/>
      <c r="M13" s="95"/>
      <c r="N13" s="96"/>
      <c r="O13" s="97"/>
      <c r="P13" s="98"/>
      <c r="Q13" s="99"/>
      <c r="R13" s="98"/>
      <c r="S13" s="100"/>
      <c r="T13" s="101"/>
    </row>
    <row r="14" spans="1:20" s="7" customFormat="1" ht="31.5">
      <c r="A14" s="85" t="s">
        <v>57</v>
      </c>
      <c r="B14" s="102" t="s">
        <v>93</v>
      </c>
      <c r="C14" s="105"/>
      <c r="D14" s="106"/>
      <c r="E14" s="100"/>
      <c r="F14" s="68"/>
      <c r="G14" s="107">
        <f>G15+G16</f>
        <v>8</v>
      </c>
      <c r="H14" s="108">
        <f>H15+H16</f>
        <v>240</v>
      </c>
      <c r="I14" s="109"/>
      <c r="J14" s="110"/>
      <c r="K14" s="110"/>
      <c r="L14" s="111"/>
      <c r="M14" s="112"/>
      <c r="N14" s="96"/>
      <c r="O14" s="97"/>
      <c r="P14" s="98"/>
      <c r="Q14" s="99"/>
      <c r="R14" s="98"/>
      <c r="S14" s="100"/>
      <c r="T14" s="101"/>
    </row>
    <row r="15" spans="1:20" s="7" customFormat="1" ht="15.75">
      <c r="A15" s="85"/>
      <c r="B15" s="113" t="s">
        <v>125</v>
      </c>
      <c r="C15" s="114"/>
      <c r="D15" s="115"/>
      <c r="E15" s="116"/>
      <c r="F15" s="117"/>
      <c r="G15" s="107">
        <v>4</v>
      </c>
      <c r="H15" s="108">
        <f>G15*30</f>
        <v>120</v>
      </c>
      <c r="I15" s="118"/>
      <c r="J15" s="110"/>
      <c r="K15" s="110"/>
      <c r="L15" s="110"/>
      <c r="M15" s="119"/>
      <c r="N15" s="120"/>
      <c r="O15" s="121"/>
      <c r="P15" s="122"/>
      <c r="Q15" s="123"/>
      <c r="R15" s="122"/>
      <c r="S15" s="124"/>
      <c r="T15" s="101"/>
    </row>
    <row r="16" spans="1:20" s="7" customFormat="1" ht="15.75">
      <c r="A16" s="85" t="s">
        <v>129</v>
      </c>
      <c r="B16" s="86" t="s">
        <v>92</v>
      </c>
      <c r="C16" s="105"/>
      <c r="D16" s="106" t="s">
        <v>44</v>
      </c>
      <c r="E16" s="100"/>
      <c r="F16" s="125"/>
      <c r="G16" s="91">
        <v>4</v>
      </c>
      <c r="H16" s="92">
        <f>G16*30</f>
        <v>120</v>
      </c>
      <c r="I16" s="93">
        <v>4</v>
      </c>
      <c r="J16" s="94"/>
      <c r="K16" s="94"/>
      <c r="L16" s="94" t="s">
        <v>79</v>
      </c>
      <c r="M16" s="95">
        <f>H16-I16</f>
        <v>116</v>
      </c>
      <c r="N16" s="96"/>
      <c r="O16" s="97"/>
      <c r="P16" s="98"/>
      <c r="Q16" s="99"/>
      <c r="R16" s="98"/>
      <c r="S16" s="126" t="s">
        <v>79</v>
      </c>
      <c r="T16" s="101"/>
    </row>
    <row r="17" spans="1:20" s="7" customFormat="1" ht="15.75">
      <c r="A17" s="85" t="s">
        <v>58</v>
      </c>
      <c r="B17" s="102" t="s">
        <v>100</v>
      </c>
      <c r="C17" s="87"/>
      <c r="D17" s="88"/>
      <c r="E17" s="88"/>
      <c r="F17" s="90"/>
      <c r="G17" s="103">
        <f>G18+G19</f>
        <v>7.5</v>
      </c>
      <c r="H17" s="104">
        <f>H18+H19</f>
        <v>225</v>
      </c>
      <c r="I17" s="93"/>
      <c r="J17" s="94"/>
      <c r="K17" s="94"/>
      <c r="L17" s="94"/>
      <c r="M17" s="95"/>
      <c r="N17" s="96"/>
      <c r="O17" s="97"/>
      <c r="P17" s="98"/>
      <c r="Q17" s="99"/>
      <c r="R17" s="98"/>
      <c r="S17" s="100"/>
      <c r="T17" s="101"/>
    </row>
    <row r="18" spans="1:20" s="7" customFormat="1" ht="15.75">
      <c r="A18" s="85"/>
      <c r="B18" s="113" t="s">
        <v>125</v>
      </c>
      <c r="C18" s="87"/>
      <c r="D18" s="88"/>
      <c r="E18" s="88"/>
      <c r="F18" s="90"/>
      <c r="G18" s="103">
        <v>1</v>
      </c>
      <c r="H18" s="104">
        <f aca="true" t="shared" si="0" ref="H18:H23">G18*30</f>
        <v>30</v>
      </c>
      <c r="I18" s="105"/>
      <c r="J18" s="106"/>
      <c r="K18" s="106"/>
      <c r="L18" s="106"/>
      <c r="M18" s="90"/>
      <c r="N18" s="96"/>
      <c r="O18" s="97"/>
      <c r="P18" s="98"/>
      <c r="Q18" s="99"/>
      <c r="R18" s="98"/>
      <c r="S18" s="100"/>
      <c r="T18" s="101"/>
    </row>
    <row r="19" spans="1:20" s="7" customFormat="1" ht="15.75">
      <c r="A19" s="85" t="s">
        <v>94</v>
      </c>
      <c r="B19" s="102" t="s">
        <v>92</v>
      </c>
      <c r="C19" s="87">
        <v>1</v>
      </c>
      <c r="D19" s="88"/>
      <c r="E19" s="88"/>
      <c r="F19" s="90"/>
      <c r="G19" s="91">
        <v>6.5</v>
      </c>
      <c r="H19" s="92">
        <f t="shared" si="0"/>
        <v>195</v>
      </c>
      <c r="I19" s="93">
        <v>12</v>
      </c>
      <c r="J19" s="94" t="s">
        <v>79</v>
      </c>
      <c r="K19" s="94" t="s">
        <v>86</v>
      </c>
      <c r="L19" s="94"/>
      <c r="M19" s="95">
        <f>H19-I19</f>
        <v>183</v>
      </c>
      <c r="N19" s="96" t="s">
        <v>89</v>
      </c>
      <c r="O19" s="97"/>
      <c r="P19" s="98"/>
      <c r="Q19" s="99"/>
      <c r="R19" s="98"/>
      <c r="S19" s="100"/>
      <c r="T19" s="101"/>
    </row>
    <row r="20" spans="1:20" s="13" customFormat="1" ht="31.5">
      <c r="A20" s="85" t="s">
        <v>59</v>
      </c>
      <c r="B20" s="86" t="s">
        <v>193</v>
      </c>
      <c r="C20" s="105" t="s">
        <v>318</v>
      </c>
      <c r="D20" s="88"/>
      <c r="E20" s="89"/>
      <c r="F20" s="127"/>
      <c r="G20" s="103">
        <v>4</v>
      </c>
      <c r="H20" s="104">
        <f t="shared" si="0"/>
        <v>120</v>
      </c>
      <c r="I20" s="93"/>
      <c r="J20" s="94"/>
      <c r="K20" s="106"/>
      <c r="L20" s="94"/>
      <c r="M20" s="95"/>
      <c r="N20" s="96"/>
      <c r="O20" s="97"/>
      <c r="P20" s="98"/>
      <c r="Q20" s="99"/>
      <c r="R20" s="98"/>
      <c r="S20" s="100"/>
      <c r="T20" s="101"/>
    </row>
    <row r="21" spans="1:20" s="7" customFormat="1" ht="31.5">
      <c r="A21" s="85" t="s">
        <v>60</v>
      </c>
      <c r="B21" s="102" t="s">
        <v>194</v>
      </c>
      <c r="C21" s="87"/>
      <c r="D21" s="88" t="s">
        <v>95</v>
      </c>
      <c r="E21" s="89"/>
      <c r="F21" s="90"/>
      <c r="G21" s="103">
        <v>3</v>
      </c>
      <c r="H21" s="104">
        <f>G21*30</f>
        <v>90</v>
      </c>
      <c r="I21" s="93"/>
      <c r="J21" s="94"/>
      <c r="K21" s="106"/>
      <c r="L21" s="94"/>
      <c r="M21" s="95"/>
      <c r="N21" s="96"/>
      <c r="O21" s="97"/>
      <c r="P21" s="98"/>
      <c r="Q21" s="99"/>
      <c r="R21" s="98"/>
      <c r="S21" s="100"/>
      <c r="T21" s="101"/>
    </row>
    <row r="22" spans="1:20" s="7" customFormat="1" ht="31.5">
      <c r="A22" s="85" t="s">
        <v>61</v>
      </c>
      <c r="B22" s="102" t="s">
        <v>256</v>
      </c>
      <c r="C22" s="87"/>
      <c r="D22" s="88">
        <v>4</v>
      </c>
      <c r="E22" s="89"/>
      <c r="F22" s="90"/>
      <c r="G22" s="91">
        <v>3</v>
      </c>
      <c r="H22" s="92">
        <f t="shared" si="0"/>
        <v>90</v>
      </c>
      <c r="I22" s="93">
        <v>4</v>
      </c>
      <c r="J22" s="94" t="s">
        <v>79</v>
      </c>
      <c r="K22" s="94"/>
      <c r="L22" s="94"/>
      <c r="M22" s="95">
        <f>H22-I22</f>
        <v>86</v>
      </c>
      <c r="N22" s="96"/>
      <c r="O22" s="97"/>
      <c r="P22" s="98"/>
      <c r="Q22" s="99" t="s">
        <v>79</v>
      </c>
      <c r="R22" s="98"/>
      <c r="S22" s="100"/>
      <c r="T22" s="101"/>
    </row>
    <row r="23" spans="1:20" s="7" customFormat="1" ht="47.25">
      <c r="A23" s="85" t="s">
        <v>62</v>
      </c>
      <c r="B23" s="113" t="s">
        <v>195</v>
      </c>
      <c r="C23" s="87" t="s">
        <v>318</v>
      </c>
      <c r="D23" s="88"/>
      <c r="E23" s="88"/>
      <c r="F23" s="90"/>
      <c r="G23" s="103">
        <v>3</v>
      </c>
      <c r="H23" s="104">
        <f t="shared" si="0"/>
        <v>90</v>
      </c>
      <c r="I23" s="93"/>
      <c r="J23" s="94"/>
      <c r="K23" s="106"/>
      <c r="L23" s="94"/>
      <c r="M23" s="95"/>
      <c r="N23" s="96"/>
      <c r="O23" s="97"/>
      <c r="P23" s="98"/>
      <c r="Q23" s="99"/>
      <c r="R23" s="98"/>
      <c r="S23" s="100"/>
      <c r="T23" s="101"/>
    </row>
    <row r="24" spans="1:20" s="7" customFormat="1" ht="15.75">
      <c r="A24" s="85" t="s">
        <v>63</v>
      </c>
      <c r="B24" s="102" t="s">
        <v>99</v>
      </c>
      <c r="C24" s="87"/>
      <c r="D24" s="88"/>
      <c r="E24" s="88"/>
      <c r="F24" s="90"/>
      <c r="G24" s="103">
        <f>G25+G26</f>
        <v>3</v>
      </c>
      <c r="H24" s="104">
        <f>H25+H26</f>
        <v>90</v>
      </c>
      <c r="I24" s="93"/>
      <c r="J24" s="94"/>
      <c r="K24" s="106"/>
      <c r="L24" s="94"/>
      <c r="M24" s="95"/>
      <c r="N24" s="96"/>
      <c r="O24" s="97"/>
      <c r="P24" s="98"/>
      <c r="Q24" s="99"/>
      <c r="R24" s="98"/>
      <c r="S24" s="100"/>
      <c r="T24" s="101"/>
    </row>
    <row r="25" spans="1:20" s="7" customFormat="1" ht="15.75">
      <c r="A25" s="85"/>
      <c r="B25" s="113" t="s">
        <v>125</v>
      </c>
      <c r="C25" s="87"/>
      <c r="D25" s="88"/>
      <c r="E25" s="88"/>
      <c r="F25" s="90"/>
      <c r="G25" s="103">
        <v>0.5</v>
      </c>
      <c r="H25" s="104">
        <f>G25*30</f>
        <v>15</v>
      </c>
      <c r="I25" s="93"/>
      <c r="J25" s="94"/>
      <c r="K25" s="106"/>
      <c r="L25" s="94"/>
      <c r="M25" s="95"/>
      <c r="N25" s="96"/>
      <c r="O25" s="97"/>
      <c r="P25" s="98"/>
      <c r="Q25" s="99"/>
      <c r="R25" s="98"/>
      <c r="S25" s="100"/>
      <c r="T25" s="101"/>
    </row>
    <row r="26" spans="1:20" s="7" customFormat="1" ht="16.5" thickBot="1">
      <c r="A26" s="85" t="s">
        <v>130</v>
      </c>
      <c r="B26" s="86" t="s">
        <v>92</v>
      </c>
      <c r="C26" s="87">
        <v>1</v>
      </c>
      <c r="D26" s="88"/>
      <c r="E26" s="88"/>
      <c r="F26" s="90"/>
      <c r="G26" s="91">
        <v>2.5</v>
      </c>
      <c r="H26" s="92">
        <f>G26*30</f>
        <v>75</v>
      </c>
      <c r="I26" s="93">
        <v>4</v>
      </c>
      <c r="J26" s="94" t="s">
        <v>79</v>
      </c>
      <c r="K26" s="106"/>
      <c r="L26" s="94"/>
      <c r="M26" s="95">
        <f>H26-I26</f>
        <v>71</v>
      </c>
      <c r="N26" s="96" t="s">
        <v>79</v>
      </c>
      <c r="O26" s="97"/>
      <c r="P26" s="98"/>
      <c r="Q26" s="99"/>
      <c r="R26" s="98"/>
      <c r="S26" s="100"/>
      <c r="T26" s="101"/>
    </row>
    <row r="27" spans="1:20" s="7" customFormat="1" ht="16.5" thickBot="1">
      <c r="A27" s="559" t="s">
        <v>52</v>
      </c>
      <c r="B27" s="560"/>
      <c r="C27" s="560"/>
      <c r="D27" s="560"/>
      <c r="E27" s="560"/>
      <c r="F27" s="561"/>
      <c r="G27" s="128">
        <f>G28+G29</f>
        <v>40.5</v>
      </c>
      <c r="H27" s="129">
        <f>H28+H29</f>
        <v>1215</v>
      </c>
      <c r="I27" s="130"/>
      <c r="J27" s="131"/>
      <c r="K27" s="131"/>
      <c r="L27" s="131"/>
      <c r="M27" s="132"/>
      <c r="N27" s="133"/>
      <c r="O27" s="134"/>
      <c r="P27" s="135"/>
      <c r="Q27" s="136"/>
      <c r="R27" s="135"/>
      <c r="S27" s="137"/>
      <c r="T27" s="138"/>
    </row>
    <row r="28" spans="1:20" s="7" customFormat="1" ht="16.5" thickBot="1">
      <c r="A28" s="559" t="s">
        <v>142</v>
      </c>
      <c r="B28" s="560"/>
      <c r="C28" s="560"/>
      <c r="D28" s="560"/>
      <c r="E28" s="560"/>
      <c r="F28" s="561"/>
      <c r="G28" s="128">
        <f>G11+G13+G15+G18+G20+G21+G23+G25</f>
        <v>21.5</v>
      </c>
      <c r="H28" s="139">
        <f>H11+H13+H15+H18+H20+H21+H23+H25</f>
        <v>645</v>
      </c>
      <c r="I28" s="130"/>
      <c r="J28" s="131"/>
      <c r="K28" s="131"/>
      <c r="L28" s="131"/>
      <c r="M28" s="132"/>
      <c r="N28" s="133"/>
      <c r="O28" s="134"/>
      <c r="P28" s="135"/>
      <c r="Q28" s="136"/>
      <c r="R28" s="135"/>
      <c r="S28" s="137"/>
      <c r="T28" s="138"/>
    </row>
    <row r="29" spans="1:20" s="7" customFormat="1" ht="16.5" thickBot="1">
      <c r="A29" s="559" t="s">
        <v>128</v>
      </c>
      <c r="B29" s="560"/>
      <c r="C29" s="560"/>
      <c r="D29" s="560"/>
      <c r="E29" s="560"/>
      <c r="F29" s="561"/>
      <c r="G29" s="140">
        <f>G12+G16+G19+G22+G26</f>
        <v>19</v>
      </c>
      <c r="H29" s="139">
        <f>H12+H16+H19+H22+H26</f>
        <v>570</v>
      </c>
      <c r="I29" s="141">
        <f>I12+I16+I19+I22+I26</f>
        <v>28</v>
      </c>
      <c r="J29" s="142" t="s">
        <v>253</v>
      </c>
      <c r="K29" s="142" t="s">
        <v>86</v>
      </c>
      <c r="L29" s="142" t="s">
        <v>79</v>
      </c>
      <c r="M29" s="143">
        <f>M12+M16+M19+M22+M26</f>
        <v>542</v>
      </c>
      <c r="N29" s="144" t="s">
        <v>257</v>
      </c>
      <c r="O29" s="145"/>
      <c r="P29" s="146"/>
      <c r="Q29" s="147" t="s">
        <v>79</v>
      </c>
      <c r="R29" s="146"/>
      <c r="S29" s="148" t="s">
        <v>79</v>
      </c>
      <c r="T29" s="149"/>
    </row>
    <row r="30" spans="1:20" s="7" customFormat="1" ht="16.5" thickBot="1">
      <c r="A30" s="562" t="s">
        <v>127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4"/>
    </row>
    <row r="31" spans="1:20" s="7" customFormat="1" ht="15.75">
      <c r="A31" s="150" t="s">
        <v>69</v>
      </c>
      <c r="B31" s="151" t="s">
        <v>317</v>
      </c>
      <c r="C31" s="152"/>
      <c r="D31" s="153"/>
      <c r="E31" s="153"/>
      <c r="F31" s="154"/>
      <c r="G31" s="155">
        <f>G32+G33</f>
        <v>16</v>
      </c>
      <c r="H31" s="156">
        <f>H32+H33</f>
        <v>480</v>
      </c>
      <c r="I31" s="157">
        <f>I32+I33</f>
        <v>28</v>
      </c>
      <c r="J31" s="158" t="s">
        <v>235</v>
      </c>
      <c r="K31" s="158"/>
      <c r="L31" s="158" t="s">
        <v>236</v>
      </c>
      <c r="M31" s="159">
        <f>M32+M33</f>
        <v>452</v>
      </c>
      <c r="N31" s="160"/>
      <c r="O31" s="161"/>
      <c r="P31" s="162"/>
      <c r="Q31" s="163"/>
      <c r="R31" s="160"/>
      <c r="S31" s="164"/>
      <c r="T31" s="161"/>
    </row>
    <row r="32" spans="1:20" s="7" customFormat="1" ht="15.75">
      <c r="A32" s="150" t="s">
        <v>258</v>
      </c>
      <c r="B32" s="151" t="s">
        <v>317</v>
      </c>
      <c r="C32" s="152">
        <v>1</v>
      </c>
      <c r="D32" s="153"/>
      <c r="E32" s="153"/>
      <c r="F32" s="154"/>
      <c r="G32" s="165">
        <v>8</v>
      </c>
      <c r="H32" s="166">
        <f>G32*30</f>
        <v>240</v>
      </c>
      <c r="I32" s="167">
        <v>16</v>
      </c>
      <c r="J32" s="164" t="s">
        <v>81</v>
      </c>
      <c r="K32" s="164"/>
      <c r="L32" s="164" t="s">
        <v>90</v>
      </c>
      <c r="M32" s="168">
        <f>H32-I32</f>
        <v>224</v>
      </c>
      <c r="N32" s="160" t="s">
        <v>82</v>
      </c>
      <c r="O32" s="161"/>
      <c r="P32" s="162"/>
      <c r="Q32" s="163"/>
      <c r="R32" s="160"/>
      <c r="S32" s="164"/>
      <c r="T32" s="161"/>
    </row>
    <row r="33" spans="1:20" s="7" customFormat="1" ht="15.75">
      <c r="A33" s="150" t="s">
        <v>259</v>
      </c>
      <c r="B33" s="151" t="s">
        <v>317</v>
      </c>
      <c r="C33" s="152">
        <v>2</v>
      </c>
      <c r="D33" s="153"/>
      <c r="E33" s="153"/>
      <c r="F33" s="154"/>
      <c r="G33" s="165">
        <v>8</v>
      </c>
      <c r="H33" s="166">
        <f>G33*30</f>
        <v>240</v>
      </c>
      <c r="I33" s="167">
        <v>12</v>
      </c>
      <c r="J33" s="164" t="s">
        <v>80</v>
      </c>
      <c r="K33" s="164"/>
      <c r="L33" s="164" t="s">
        <v>90</v>
      </c>
      <c r="M33" s="168">
        <f>H33-I33</f>
        <v>228</v>
      </c>
      <c r="N33" s="160"/>
      <c r="O33" s="161" t="s">
        <v>89</v>
      </c>
      <c r="P33" s="162"/>
      <c r="Q33" s="163"/>
      <c r="R33" s="160"/>
      <c r="S33" s="164"/>
      <c r="T33" s="161"/>
    </row>
    <row r="34" spans="1:20" s="7" customFormat="1" ht="15.75">
      <c r="A34" s="85" t="s">
        <v>70</v>
      </c>
      <c r="B34" s="102" t="s">
        <v>64</v>
      </c>
      <c r="C34" s="87"/>
      <c r="D34" s="88">
        <v>4</v>
      </c>
      <c r="E34" s="88"/>
      <c r="F34" s="90"/>
      <c r="G34" s="91">
        <v>3</v>
      </c>
      <c r="H34" s="92">
        <f>G34*30</f>
        <v>90</v>
      </c>
      <c r="I34" s="93">
        <v>6</v>
      </c>
      <c r="J34" s="94" t="s">
        <v>79</v>
      </c>
      <c r="K34" s="94"/>
      <c r="L34" s="94" t="s">
        <v>88</v>
      </c>
      <c r="M34" s="169">
        <f>H34-I34</f>
        <v>84</v>
      </c>
      <c r="N34" s="98"/>
      <c r="O34" s="99"/>
      <c r="P34" s="96"/>
      <c r="Q34" s="99" t="s">
        <v>84</v>
      </c>
      <c r="R34" s="98"/>
      <c r="S34" s="106"/>
      <c r="T34" s="101"/>
    </row>
    <row r="35" spans="1:20" s="7" customFormat="1" ht="31.5">
      <c r="A35" s="85" t="s">
        <v>67</v>
      </c>
      <c r="B35" s="102" t="s">
        <v>223</v>
      </c>
      <c r="C35" s="87"/>
      <c r="D35" s="88"/>
      <c r="E35" s="88"/>
      <c r="F35" s="90"/>
      <c r="G35" s="103">
        <f>G36+G37</f>
        <v>10.5</v>
      </c>
      <c r="H35" s="104">
        <f>H36+H37</f>
        <v>315</v>
      </c>
      <c r="I35" s="93"/>
      <c r="J35" s="94"/>
      <c r="K35" s="94"/>
      <c r="L35" s="94"/>
      <c r="M35" s="169"/>
      <c r="N35" s="98"/>
      <c r="O35" s="99"/>
      <c r="P35" s="96"/>
      <c r="Q35" s="99"/>
      <c r="R35" s="98"/>
      <c r="S35" s="106"/>
      <c r="T35" s="101"/>
    </row>
    <row r="36" spans="1:20" s="7" customFormat="1" ht="15.75">
      <c r="A36" s="85"/>
      <c r="B36" s="113" t="s">
        <v>125</v>
      </c>
      <c r="C36" s="87"/>
      <c r="D36" s="88"/>
      <c r="E36" s="88"/>
      <c r="F36" s="90"/>
      <c r="G36" s="103">
        <v>0.5</v>
      </c>
      <c r="H36" s="104">
        <f>G36*30</f>
        <v>15</v>
      </c>
      <c r="I36" s="93"/>
      <c r="J36" s="94"/>
      <c r="K36" s="94"/>
      <c r="L36" s="94"/>
      <c r="M36" s="95"/>
      <c r="N36" s="96"/>
      <c r="O36" s="97"/>
      <c r="P36" s="98"/>
      <c r="Q36" s="99"/>
      <c r="R36" s="98"/>
      <c r="S36" s="106"/>
      <c r="T36" s="101"/>
    </row>
    <row r="37" spans="1:20" s="7" customFormat="1" ht="15.75">
      <c r="A37" s="85" t="s">
        <v>111</v>
      </c>
      <c r="B37" s="113" t="s">
        <v>92</v>
      </c>
      <c r="C37" s="87">
        <v>3</v>
      </c>
      <c r="D37" s="88"/>
      <c r="E37" s="88"/>
      <c r="F37" s="90"/>
      <c r="G37" s="91">
        <v>10</v>
      </c>
      <c r="H37" s="92">
        <f>G37*30</f>
        <v>300</v>
      </c>
      <c r="I37" s="93">
        <v>16</v>
      </c>
      <c r="J37" s="94" t="s">
        <v>81</v>
      </c>
      <c r="K37" s="94"/>
      <c r="L37" s="94" t="s">
        <v>90</v>
      </c>
      <c r="M37" s="95">
        <f>H37-I37</f>
        <v>284</v>
      </c>
      <c r="N37" s="96"/>
      <c r="O37" s="97"/>
      <c r="P37" s="98" t="s">
        <v>82</v>
      </c>
      <c r="Q37" s="99"/>
      <c r="R37" s="98"/>
      <c r="S37" s="106"/>
      <c r="T37" s="101"/>
    </row>
    <row r="38" spans="1:20" s="7" customFormat="1" ht="47.25">
      <c r="A38" s="85" t="s">
        <v>68</v>
      </c>
      <c r="B38" s="102" t="s">
        <v>287</v>
      </c>
      <c r="C38" s="87"/>
      <c r="D38" s="88" t="s">
        <v>44</v>
      </c>
      <c r="E38" s="88"/>
      <c r="F38" s="90"/>
      <c r="G38" s="91">
        <v>3</v>
      </c>
      <c r="H38" s="92">
        <f>G38*30</f>
        <v>90</v>
      </c>
      <c r="I38" s="93">
        <v>10</v>
      </c>
      <c r="J38" s="94" t="s">
        <v>113</v>
      </c>
      <c r="K38" s="94" t="s">
        <v>88</v>
      </c>
      <c r="L38" s="94" t="s">
        <v>88</v>
      </c>
      <c r="M38" s="95">
        <f>H38-I38</f>
        <v>80</v>
      </c>
      <c r="N38" s="96"/>
      <c r="O38" s="97"/>
      <c r="P38" s="98"/>
      <c r="Q38" s="99"/>
      <c r="R38" s="98"/>
      <c r="S38" s="100" t="s">
        <v>246</v>
      </c>
      <c r="T38" s="101"/>
    </row>
    <row r="39" spans="1:20" s="7" customFormat="1" ht="47.25">
      <c r="A39" s="85" t="s">
        <v>131</v>
      </c>
      <c r="B39" s="102" t="s">
        <v>248</v>
      </c>
      <c r="C39" s="87"/>
      <c r="D39" s="88"/>
      <c r="E39" s="88"/>
      <c r="F39" s="90"/>
      <c r="G39" s="103">
        <f>G40+G41+G42</f>
        <v>7.5</v>
      </c>
      <c r="H39" s="104">
        <f>H40+H41+H42</f>
        <v>225</v>
      </c>
      <c r="I39" s="93"/>
      <c r="J39" s="94"/>
      <c r="K39" s="94"/>
      <c r="L39" s="94"/>
      <c r="M39" s="95"/>
      <c r="N39" s="96"/>
      <c r="O39" s="97"/>
      <c r="P39" s="98"/>
      <c r="Q39" s="99"/>
      <c r="R39" s="98"/>
      <c r="S39" s="100"/>
      <c r="T39" s="101"/>
    </row>
    <row r="40" spans="1:20" s="7" customFormat="1" ht="15.75">
      <c r="A40" s="85"/>
      <c r="B40" s="102" t="s">
        <v>125</v>
      </c>
      <c r="C40" s="87"/>
      <c r="D40" s="88"/>
      <c r="E40" s="88"/>
      <c r="F40" s="90"/>
      <c r="G40" s="103">
        <v>0.5</v>
      </c>
      <c r="H40" s="104">
        <f>G40*30</f>
        <v>15</v>
      </c>
      <c r="I40" s="93"/>
      <c r="J40" s="94"/>
      <c r="K40" s="94"/>
      <c r="L40" s="94"/>
      <c r="M40" s="95"/>
      <c r="N40" s="96"/>
      <c r="O40" s="97"/>
      <c r="P40" s="98"/>
      <c r="Q40" s="99"/>
      <c r="R40" s="98"/>
      <c r="S40" s="100"/>
      <c r="T40" s="101"/>
    </row>
    <row r="41" spans="1:20" s="7" customFormat="1" ht="15.75">
      <c r="A41" s="85" t="s">
        <v>288</v>
      </c>
      <c r="B41" s="102" t="s">
        <v>92</v>
      </c>
      <c r="C41" s="87"/>
      <c r="D41" s="88">
        <v>2</v>
      </c>
      <c r="E41" s="88"/>
      <c r="F41" s="90"/>
      <c r="G41" s="91">
        <v>4</v>
      </c>
      <c r="H41" s="92">
        <f>G41*30</f>
        <v>120</v>
      </c>
      <c r="I41" s="93">
        <v>6</v>
      </c>
      <c r="J41" s="94" t="s">
        <v>79</v>
      </c>
      <c r="K41" s="94"/>
      <c r="L41" s="94" t="s">
        <v>88</v>
      </c>
      <c r="M41" s="95">
        <f>H41-I41</f>
        <v>114</v>
      </c>
      <c r="N41" s="96"/>
      <c r="O41" s="97" t="s">
        <v>84</v>
      </c>
      <c r="P41" s="98"/>
      <c r="Q41" s="99"/>
      <c r="R41" s="98"/>
      <c r="S41" s="100"/>
      <c r="T41" s="101"/>
    </row>
    <row r="42" spans="1:20" s="7" customFormat="1" ht="15.75">
      <c r="A42" s="85" t="s">
        <v>289</v>
      </c>
      <c r="B42" s="102" t="s">
        <v>92</v>
      </c>
      <c r="C42" s="87">
        <v>3</v>
      </c>
      <c r="D42" s="88"/>
      <c r="E42" s="88"/>
      <c r="F42" s="90"/>
      <c r="G42" s="91">
        <v>3</v>
      </c>
      <c r="H42" s="92">
        <f>G42*30</f>
        <v>90</v>
      </c>
      <c r="I42" s="93">
        <v>6</v>
      </c>
      <c r="J42" s="94" t="s">
        <v>79</v>
      </c>
      <c r="K42" s="94"/>
      <c r="L42" s="94" t="s">
        <v>88</v>
      </c>
      <c r="M42" s="95">
        <f>H42-I42</f>
        <v>84</v>
      </c>
      <c r="N42" s="96"/>
      <c r="O42" s="97"/>
      <c r="P42" s="98" t="s">
        <v>84</v>
      </c>
      <c r="Q42" s="99"/>
      <c r="R42" s="98"/>
      <c r="S42" s="100"/>
      <c r="T42" s="101"/>
    </row>
    <row r="43" spans="1:20" s="7" customFormat="1" ht="15.75">
      <c r="A43" s="85" t="s">
        <v>132</v>
      </c>
      <c r="B43" s="102" t="s">
        <v>65</v>
      </c>
      <c r="C43" s="87">
        <v>2</v>
      </c>
      <c r="D43" s="88"/>
      <c r="E43" s="88"/>
      <c r="F43" s="90"/>
      <c r="G43" s="91">
        <v>3</v>
      </c>
      <c r="H43" s="92">
        <f>G43*30</f>
        <v>90</v>
      </c>
      <c r="I43" s="93">
        <v>8</v>
      </c>
      <c r="J43" s="94" t="s">
        <v>80</v>
      </c>
      <c r="K43" s="94"/>
      <c r="L43" s="106"/>
      <c r="M43" s="95">
        <f>H43-I43</f>
        <v>82</v>
      </c>
      <c r="N43" s="96"/>
      <c r="O43" s="97" t="s">
        <v>80</v>
      </c>
      <c r="P43" s="98"/>
      <c r="Q43" s="99"/>
      <c r="R43" s="98"/>
      <c r="S43" s="100"/>
      <c r="T43" s="101"/>
    </row>
    <row r="44" spans="1:20" s="7" customFormat="1" ht="15.75">
      <c r="A44" s="85" t="s">
        <v>133</v>
      </c>
      <c r="B44" s="102" t="s">
        <v>237</v>
      </c>
      <c r="C44" s="87"/>
      <c r="D44" s="88" t="s">
        <v>44</v>
      </c>
      <c r="E44" s="88"/>
      <c r="F44" s="90"/>
      <c r="G44" s="91">
        <v>3</v>
      </c>
      <c r="H44" s="92">
        <f>G44*30</f>
        <v>90</v>
      </c>
      <c r="I44" s="93">
        <v>4</v>
      </c>
      <c r="J44" s="94" t="s">
        <v>79</v>
      </c>
      <c r="K44" s="94"/>
      <c r="L44" s="94"/>
      <c r="M44" s="95">
        <f>H44-I44</f>
        <v>86</v>
      </c>
      <c r="N44" s="96"/>
      <c r="O44" s="97"/>
      <c r="P44" s="98"/>
      <c r="Q44" s="99"/>
      <c r="R44" s="98"/>
      <c r="S44" s="100" t="s">
        <v>79</v>
      </c>
      <c r="T44" s="170"/>
    </row>
    <row r="45" spans="1:20" s="7" customFormat="1" ht="31.5">
      <c r="A45" s="85" t="s">
        <v>134</v>
      </c>
      <c r="B45" s="102" t="s">
        <v>101</v>
      </c>
      <c r="C45" s="87"/>
      <c r="D45" s="88"/>
      <c r="E45" s="88"/>
      <c r="F45" s="90"/>
      <c r="G45" s="103">
        <f>G46+G47</f>
        <v>9</v>
      </c>
      <c r="H45" s="104">
        <f>H46+H47</f>
        <v>270</v>
      </c>
      <c r="I45" s="93"/>
      <c r="J45" s="94"/>
      <c r="K45" s="106"/>
      <c r="L45" s="94"/>
      <c r="M45" s="95"/>
      <c r="N45" s="96"/>
      <c r="O45" s="97"/>
      <c r="P45" s="98"/>
      <c r="Q45" s="99"/>
      <c r="R45" s="98"/>
      <c r="S45" s="100"/>
      <c r="T45" s="101"/>
    </row>
    <row r="46" spans="1:20" s="7" customFormat="1" ht="15.75">
      <c r="A46" s="85"/>
      <c r="B46" s="113" t="s">
        <v>125</v>
      </c>
      <c r="C46" s="87"/>
      <c r="D46" s="88"/>
      <c r="E46" s="88"/>
      <c r="F46" s="90"/>
      <c r="G46" s="103">
        <v>4</v>
      </c>
      <c r="H46" s="104">
        <f>G46*30</f>
        <v>120</v>
      </c>
      <c r="I46" s="105"/>
      <c r="J46" s="106"/>
      <c r="K46" s="106"/>
      <c r="L46" s="106"/>
      <c r="M46" s="90"/>
      <c r="N46" s="96"/>
      <c r="O46" s="97"/>
      <c r="P46" s="98"/>
      <c r="Q46" s="99"/>
      <c r="R46" s="98"/>
      <c r="S46" s="100"/>
      <c r="T46" s="101"/>
    </row>
    <row r="47" spans="1:20" s="7" customFormat="1" ht="15.75">
      <c r="A47" s="85" t="s">
        <v>222</v>
      </c>
      <c r="B47" s="102" t="s">
        <v>92</v>
      </c>
      <c r="C47" s="87"/>
      <c r="D47" s="88">
        <v>1</v>
      </c>
      <c r="E47" s="88"/>
      <c r="F47" s="90"/>
      <c r="G47" s="91">
        <v>5</v>
      </c>
      <c r="H47" s="92">
        <f>G47*30</f>
        <v>150</v>
      </c>
      <c r="I47" s="93">
        <v>4</v>
      </c>
      <c r="J47" s="94" t="s">
        <v>79</v>
      </c>
      <c r="K47" s="94"/>
      <c r="L47" s="94"/>
      <c r="M47" s="95">
        <f>H47-I47</f>
        <v>146</v>
      </c>
      <c r="N47" s="96" t="s">
        <v>79</v>
      </c>
      <c r="O47" s="97"/>
      <c r="P47" s="98"/>
      <c r="Q47" s="99"/>
      <c r="R47" s="98"/>
      <c r="S47" s="100"/>
      <c r="T47" s="101"/>
    </row>
    <row r="48" spans="1:20" s="7" customFormat="1" ht="15.75">
      <c r="A48" s="85" t="s">
        <v>135</v>
      </c>
      <c r="B48" s="102" t="s">
        <v>102</v>
      </c>
      <c r="C48" s="87"/>
      <c r="D48" s="88"/>
      <c r="E48" s="88"/>
      <c r="F48" s="90"/>
      <c r="G48" s="103">
        <f>G49+G50</f>
        <v>7.5</v>
      </c>
      <c r="H48" s="104">
        <f>H49+H50</f>
        <v>225</v>
      </c>
      <c r="I48" s="105"/>
      <c r="J48" s="106"/>
      <c r="K48" s="106"/>
      <c r="L48" s="106"/>
      <c r="M48" s="90"/>
      <c r="N48" s="96"/>
      <c r="O48" s="97"/>
      <c r="P48" s="98"/>
      <c r="Q48" s="99"/>
      <c r="R48" s="98"/>
      <c r="S48" s="100"/>
      <c r="T48" s="101"/>
    </row>
    <row r="49" spans="1:20" s="7" customFormat="1" ht="15.75">
      <c r="A49" s="85"/>
      <c r="B49" s="113" t="s">
        <v>125</v>
      </c>
      <c r="C49" s="87"/>
      <c r="D49" s="88"/>
      <c r="E49" s="88"/>
      <c r="F49" s="90"/>
      <c r="G49" s="103">
        <v>2.5</v>
      </c>
      <c r="H49" s="104">
        <f>G49*30</f>
        <v>75</v>
      </c>
      <c r="I49" s="105"/>
      <c r="J49" s="106"/>
      <c r="K49" s="106"/>
      <c r="L49" s="106"/>
      <c r="M49" s="90"/>
      <c r="N49" s="96"/>
      <c r="O49" s="97"/>
      <c r="P49" s="98"/>
      <c r="Q49" s="99"/>
      <c r="R49" s="98"/>
      <c r="S49" s="100"/>
      <c r="T49" s="101"/>
    </row>
    <row r="50" spans="1:20" s="7" customFormat="1" ht="15.75">
      <c r="A50" s="85" t="s">
        <v>262</v>
      </c>
      <c r="B50" s="102" t="s">
        <v>92</v>
      </c>
      <c r="C50" s="87">
        <v>3</v>
      </c>
      <c r="D50" s="88"/>
      <c r="E50" s="88"/>
      <c r="F50" s="90"/>
      <c r="G50" s="91">
        <v>5</v>
      </c>
      <c r="H50" s="92">
        <f>G50*30</f>
        <v>150</v>
      </c>
      <c r="I50" s="93">
        <v>14</v>
      </c>
      <c r="J50" s="94" t="s">
        <v>80</v>
      </c>
      <c r="K50" s="94"/>
      <c r="L50" s="94" t="s">
        <v>84</v>
      </c>
      <c r="M50" s="95">
        <f>H50-I50</f>
        <v>136</v>
      </c>
      <c r="N50" s="96"/>
      <c r="O50" s="97"/>
      <c r="P50" s="98" t="s">
        <v>78</v>
      </c>
      <c r="Q50" s="99"/>
      <c r="R50" s="98"/>
      <c r="S50" s="100"/>
      <c r="T50" s="101"/>
    </row>
    <row r="51" spans="1:20" s="7" customFormat="1" ht="63">
      <c r="A51" s="85" t="s">
        <v>136</v>
      </c>
      <c r="B51" s="171" t="s">
        <v>261</v>
      </c>
      <c r="C51" s="87"/>
      <c r="D51" s="88"/>
      <c r="E51" s="88"/>
      <c r="F51" s="90"/>
      <c r="G51" s="103">
        <f>G52+G53</f>
        <v>7</v>
      </c>
      <c r="H51" s="104">
        <f>H52+H53</f>
        <v>210</v>
      </c>
      <c r="I51" s="93"/>
      <c r="J51" s="94"/>
      <c r="K51" s="94"/>
      <c r="L51" s="94"/>
      <c r="M51" s="95"/>
      <c r="N51" s="96"/>
      <c r="O51" s="97"/>
      <c r="P51" s="98"/>
      <c r="Q51" s="99"/>
      <c r="R51" s="98"/>
      <c r="S51" s="100"/>
      <c r="T51" s="101"/>
    </row>
    <row r="52" spans="1:20" s="7" customFormat="1" ht="15.75">
      <c r="A52" s="85"/>
      <c r="B52" s="113" t="s">
        <v>125</v>
      </c>
      <c r="C52" s="87"/>
      <c r="D52" s="88"/>
      <c r="E52" s="88"/>
      <c r="F52" s="90"/>
      <c r="G52" s="103">
        <v>2</v>
      </c>
      <c r="H52" s="104">
        <f>G52*30</f>
        <v>60</v>
      </c>
      <c r="I52" s="93"/>
      <c r="J52" s="94"/>
      <c r="K52" s="94"/>
      <c r="L52" s="94"/>
      <c r="M52" s="95"/>
      <c r="N52" s="96"/>
      <c r="O52" s="97"/>
      <c r="P52" s="98"/>
      <c r="Q52" s="99"/>
      <c r="R52" s="98"/>
      <c r="S52" s="100"/>
      <c r="T52" s="101"/>
    </row>
    <row r="53" spans="1:20" s="7" customFormat="1" ht="15.75">
      <c r="A53" s="85" t="s">
        <v>137</v>
      </c>
      <c r="B53" s="102" t="s">
        <v>92</v>
      </c>
      <c r="C53" s="87"/>
      <c r="D53" s="88">
        <v>4</v>
      </c>
      <c r="E53" s="88"/>
      <c r="F53" s="90"/>
      <c r="G53" s="91">
        <v>5</v>
      </c>
      <c r="H53" s="92">
        <f>G53*30</f>
        <v>150</v>
      </c>
      <c r="I53" s="93">
        <v>12</v>
      </c>
      <c r="J53" s="94" t="s">
        <v>79</v>
      </c>
      <c r="K53" s="94" t="s">
        <v>86</v>
      </c>
      <c r="L53" s="94"/>
      <c r="M53" s="95">
        <f>H53-I53</f>
        <v>138</v>
      </c>
      <c r="N53" s="96"/>
      <c r="O53" s="97"/>
      <c r="P53" s="98"/>
      <c r="Q53" s="99" t="s">
        <v>89</v>
      </c>
      <c r="R53" s="98"/>
      <c r="S53" s="100"/>
      <c r="T53" s="101"/>
    </row>
    <row r="54" spans="1:20" s="7" customFormat="1" ht="15.75">
      <c r="A54" s="85" t="s">
        <v>138</v>
      </c>
      <c r="B54" s="102" t="s">
        <v>260</v>
      </c>
      <c r="C54" s="87"/>
      <c r="D54" s="88"/>
      <c r="E54" s="88"/>
      <c r="F54" s="90"/>
      <c r="G54" s="103">
        <f>G55+G56</f>
        <v>3</v>
      </c>
      <c r="H54" s="172">
        <f>H55+H56</f>
        <v>90</v>
      </c>
      <c r="I54" s="93"/>
      <c r="J54" s="94"/>
      <c r="K54" s="94"/>
      <c r="L54" s="94"/>
      <c r="M54" s="95"/>
      <c r="N54" s="96"/>
      <c r="O54" s="97"/>
      <c r="P54" s="98"/>
      <c r="Q54" s="99"/>
      <c r="R54" s="98"/>
      <c r="S54" s="100"/>
      <c r="T54" s="101"/>
    </row>
    <row r="55" spans="1:20" s="7" customFormat="1" ht="15.75">
      <c r="A55" s="85"/>
      <c r="B55" s="102" t="s">
        <v>125</v>
      </c>
      <c r="C55" s="87"/>
      <c r="D55" s="88"/>
      <c r="E55" s="88"/>
      <c r="F55" s="90"/>
      <c r="G55" s="103">
        <v>0.5</v>
      </c>
      <c r="H55" s="104">
        <f>G55*30</f>
        <v>15</v>
      </c>
      <c r="I55" s="105"/>
      <c r="J55" s="106"/>
      <c r="K55" s="106"/>
      <c r="L55" s="106"/>
      <c r="M55" s="90"/>
      <c r="N55" s="96"/>
      <c r="O55" s="97"/>
      <c r="P55" s="98"/>
      <c r="Q55" s="99"/>
      <c r="R55" s="96"/>
      <c r="S55" s="100"/>
      <c r="T55" s="101"/>
    </row>
    <row r="56" spans="1:20" s="7" customFormat="1" ht="15.75">
      <c r="A56" s="85" t="s">
        <v>263</v>
      </c>
      <c r="B56" s="102" t="s">
        <v>92</v>
      </c>
      <c r="C56" s="87">
        <v>5</v>
      </c>
      <c r="D56" s="88"/>
      <c r="E56" s="88"/>
      <c r="F56" s="90"/>
      <c r="G56" s="91">
        <v>2.5</v>
      </c>
      <c r="H56" s="92">
        <f>G56*30</f>
        <v>75</v>
      </c>
      <c r="I56" s="93">
        <v>4</v>
      </c>
      <c r="J56" s="94" t="s">
        <v>79</v>
      </c>
      <c r="K56" s="94"/>
      <c r="L56" s="94"/>
      <c r="M56" s="95">
        <f>H56-I56</f>
        <v>71</v>
      </c>
      <c r="N56" s="96"/>
      <c r="O56" s="97"/>
      <c r="P56" s="98"/>
      <c r="Q56" s="99"/>
      <c r="R56" s="98" t="s">
        <v>79</v>
      </c>
      <c r="S56" s="100"/>
      <c r="T56" s="101"/>
    </row>
    <row r="57" spans="1:20" s="7" customFormat="1" ht="31.5">
      <c r="A57" s="85" t="s">
        <v>139</v>
      </c>
      <c r="B57" s="102" t="s">
        <v>106</v>
      </c>
      <c r="C57" s="87"/>
      <c r="D57" s="88"/>
      <c r="E57" s="88"/>
      <c r="F57" s="90"/>
      <c r="G57" s="103">
        <f>G58+G59</f>
        <v>3</v>
      </c>
      <c r="H57" s="104">
        <f>H58+H59</f>
        <v>90</v>
      </c>
      <c r="I57" s="105"/>
      <c r="J57" s="106"/>
      <c r="K57" s="106"/>
      <c r="L57" s="106"/>
      <c r="M57" s="90"/>
      <c r="N57" s="96"/>
      <c r="O57" s="97"/>
      <c r="P57" s="98"/>
      <c r="Q57" s="99"/>
      <c r="R57" s="98"/>
      <c r="S57" s="100"/>
      <c r="T57" s="101"/>
    </row>
    <row r="58" spans="1:20" s="7" customFormat="1" ht="15.75">
      <c r="A58" s="85"/>
      <c r="B58" s="102" t="s">
        <v>125</v>
      </c>
      <c r="C58" s="87"/>
      <c r="D58" s="88"/>
      <c r="E58" s="88"/>
      <c r="F58" s="90"/>
      <c r="G58" s="103">
        <v>0.5</v>
      </c>
      <c r="H58" s="104">
        <f>G58*30</f>
        <v>15</v>
      </c>
      <c r="I58" s="105"/>
      <c r="J58" s="106"/>
      <c r="K58" s="106"/>
      <c r="L58" s="106"/>
      <c r="M58" s="90"/>
      <c r="N58" s="96"/>
      <c r="O58" s="97"/>
      <c r="P58" s="98"/>
      <c r="Q58" s="99"/>
      <c r="R58" s="98"/>
      <c r="S58" s="100"/>
      <c r="T58" s="101"/>
    </row>
    <row r="59" spans="1:20" s="7" customFormat="1" ht="15.75">
      <c r="A59" s="85" t="s">
        <v>290</v>
      </c>
      <c r="B59" s="102" t="s">
        <v>92</v>
      </c>
      <c r="C59" s="87"/>
      <c r="D59" s="88">
        <v>4</v>
      </c>
      <c r="E59" s="88"/>
      <c r="F59" s="90"/>
      <c r="G59" s="91">
        <v>2.5</v>
      </c>
      <c r="H59" s="92">
        <f>G59*30</f>
        <v>75</v>
      </c>
      <c r="I59" s="93">
        <v>12</v>
      </c>
      <c r="J59" s="94" t="s">
        <v>113</v>
      </c>
      <c r="K59" s="94" t="s">
        <v>88</v>
      </c>
      <c r="L59" s="94" t="s">
        <v>90</v>
      </c>
      <c r="M59" s="95">
        <f>H59-I59</f>
        <v>63</v>
      </c>
      <c r="N59" s="96"/>
      <c r="O59" s="97"/>
      <c r="P59" s="98"/>
      <c r="Q59" s="99" t="s">
        <v>114</v>
      </c>
      <c r="R59" s="98"/>
      <c r="S59" s="100"/>
      <c r="T59" s="101"/>
    </row>
    <row r="60" spans="1:20" s="7" customFormat="1" ht="31.5">
      <c r="A60" s="85" t="s">
        <v>140</v>
      </c>
      <c r="B60" s="102" t="s">
        <v>304</v>
      </c>
      <c r="C60" s="87"/>
      <c r="D60" s="88">
        <v>5</v>
      </c>
      <c r="E60" s="88"/>
      <c r="F60" s="90"/>
      <c r="G60" s="91">
        <v>3</v>
      </c>
      <c r="H60" s="92">
        <f>G60*30</f>
        <v>90</v>
      </c>
      <c r="I60" s="93">
        <v>4</v>
      </c>
      <c r="J60" s="94" t="s">
        <v>79</v>
      </c>
      <c r="K60" s="94"/>
      <c r="L60" s="94"/>
      <c r="M60" s="95">
        <f>H60-I60</f>
        <v>86</v>
      </c>
      <c r="N60" s="96"/>
      <c r="O60" s="97"/>
      <c r="P60" s="98"/>
      <c r="Q60" s="99"/>
      <c r="R60" s="98" t="s">
        <v>79</v>
      </c>
      <c r="S60" s="100"/>
      <c r="T60" s="101"/>
    </row>
    <row r="61" spans="1:20" s="7" customFormat="1" ht="15.75">
      <c r="A61" s="85" t="s">
        <v>141</v>
      </c>
      <c r="B61" s="102" t="s">
        <v>103</v>
      </c>
      <c r="C61" s="87"/>
      <c r="D61" s="88"/>
      <c r="E61" s="88"/>
      <c r="F61" s="90"/>
      <c r="G61" s="103">
        <f>G62+G63+G64</f>
        <v>8.5</v>
      </c>
      <c r="H61" s="104">
        <f>H62+H63+H64</f>
        <v>255</v>
      </c>
      <c r="I61" s="93"/>
      <c r="J61" s="94"/>
      <c r="K61" s="106"/>
      <c r="L61" s="94"/>
      <c r="M61" s="95"/>
      <c r="N61" s="96"/>
      <c r="O61" s="97"/>
      <c r="P61" s="98"/>
      <c r="Q61" s="99"/>
      <c r="R61" s="98"/>
      <c r="S61" s="100"/>
      <c r="T61" s="101"/>
    </row>
    <row r="62" spans="1:20" s="7" customFormat="1" ht="15.75">
      <c r="A62" s="85"/>
      <c r="B62" s="113" t="s">
        <v>125</v>
      </c>
      <c r="C62" s="87"/>
      <c r="D62" s="88"/>
      <c r="E62" s="88"/>
      <c r="F62" s="90"/>
      <c r="G62" s="103">
        <v>2.5</v>
      </c>
      <c r="H62" s="104">
        <f>G62*30</f>
        <v>75</v>
      </c>
      <c r="I62" s="105"/>
      <c r="J62" s="106"/>
      <c r="K62" s="106"/>
      <c r="L62" s="106"/>
      <c r="M62" s="90"/>
      <c r="N62" s="96"/>
      <c r="O62" s="97"/>
      <c r="P62" s="98"/>
      <c r="Q62" s="99"/>
      <c r="R62" s="98"/>
      <c r="S62" s="100"/>
      <c r="T62" s="101"/>
    </row>
    <row r="63" spans="1:20" s="7" customFormat="1" ht="15.75">
      <c r="A63" s="85" t="s">
        <v>291</v>
      </c>
      <c r="B63" s="102" t="s">
        <v>92</v>
      </c>
      <c r="C63" s="87">
        <v>2</v>
      </c>
      <c r="D63" s="88"/>
      <c r="E63" s="88"/>
      <c r="F63" s="90"/>
      <c r="G63" s="91">
        <v>4</v>
      </c>
      <c r="H63" s="92">
        <f>G63*30</f>
        <v>120</v>
      </c>
      <c r="I63" s="93">
        <v>10</v>
      </c>
      <c r="J63" s="94" t="s">
        <v>80</v>
      </c>
      <c r="K63" s="94"/>
      <c r="L63" s="94" t="s">
        <v>88</v>
      </c>
      <c r="M63" s="95">
        <f>H63-I63</f>
        <v>110</v>
      </c>
      <c r="N63" s="96"/>
      <c r="O63" s="97" t="s">
        <v>83</v>
      </c>
      <c r="P63" s="98"/>
      <c r="Q63" s="99"/>
      <c r="R63" s="98"/>
      <c r="S63" s="100"/>
      <c r="T63" s="101"/>
    </row>
    <row r="64" spans="1:20" s="7" customFormat="1" ht="15.75">
      <c r="A64" s="85" t="s">
        <v>292</v>
      </c>
      <c r="B64" s="102" t="s">
        <v>92</v>
      </c>
      <c r="C64" s="87">
        <v>3</v>
      </c>
      <c r="D64" s="88"/>
      <c r="E64" s="88"/>
      <c r="F64" s="90"/>
      <c r="G64" s="91">
        <v>2</v>
      </c>
      <c r="H64" s="92">
        <f>G64*30</f>
        <v>60</v>
      </c>
      <c r="I64" s="93">
        <v>10</v>
      </c>
      <c r="J64" s="94" t="s">
        <v>80</v>
      </c>
      <c r="K64" s="94"/>
      <c r="L64" s="94" t="s">
        <v>88</v>
      </c>
      <c r="M64" s="95">
        <f>H64-I64</f>
        <v>50</v>
      </c>
      <c r="N64" s="96"/>
      <c r="O64" s="97"/>
      <c r="P64" s="98" t="s">
        <v>83</v>
      </c>
      <c r="Q64" s="99"/>
      <c r="R64" s="98"/>
      <c r="S64" s="100"/>
      <c r="T64" s="101"/>
    </row>
    <row r="65" spans="1:20" s="7" customFormat="1" ht="15.75">
      <c r="A65" s="85" t="s">
        <v>216</v>
      </c>
      <c r="B65" s="102" t="s">
        <v>66</v>
      </c>
      <c r="C65" s="87">
        <v>3</v>
      </c>
      <c r="D65" s="88"/>
      <c r="E65" s="88"/>
      <c r="F65" s="90"/>
      <c r="G65" s="91">
        <v>5</v>
      </c>
      <c r="H65" s="92">
        <f>G65*30</f>
        <v>150</v>
      </c>
      <c r="I65" s="93">
        <v>10</v>
      </c>
      <c r="J65" s="94" t="s">
        <v>80</v>
      </c>
      <c r="K65" s="94"/>
      <c r="L65" s="94" t="s">
        <v>88</v>
      </c>
      <c r="M65" s="95">
        <f>H65-I65</f>
        <v>140</v>
      </c>
      <c r="N65" s="96"/>
      <c r="O65" s="97"/>
      <c r="P65" s="98" t="s">
        <v>83</v>
      </c>
      <c r="Q65" s="99"/>
      <c r="R65" s="98"/>
      <c r="S65" s="100"/>
      <c r="T65" s="101"/>
    </row>
    <row r="66" spans="1:20" s="7" customFormat="1" ht="15.75">
      <c r="A66" s="186" t="s">
        <v>264</v>
      </c>
      <c r="B66" s="102" t="s">
        <v>247</v>
      </c>
      <c r="C66" s="187">
        <v>2</v>
      </c>
      <c r="D66" s="173"/>
      <c r="E66" s="173"/>
      <c r="F66" s="174"/>
      <c r="G66" s="175">
        <v>3</v>
      </c>
      <c r="H66" s="176">
        <f>G66*30</f>
        <v>90</v>
      </c>
      <c r="I66" s="177">
        <v>8</v>
      </c>
      <c r="J66" s="178" t="s">
        <v>80</v>
      </c>
      <c r="K66" s="178"/>
      <c r="L66" s="178"/>
      <c r="M66" s="179">
        <f>H66-I66</f>
        <v>82</v>
      </c>
      <c r="N66" s="180"/>
      <c r="O66" s="181" t="s">
        <v>80</v>
      </c>
      <c r="P66" s="182"/>
      <c r="Q66" s="183"/>
      <c r="R66" s="182"/>
      <c r="S66" s="184"/>
      <c r="T66" s="185"/>
    </row>
    <row r="67" spans="1:20" s="7" customFormat="1" ht="15.75">
      <c r="A67" s="186" t="s">
        <v>265</v>
      </c>
      <c r="B67" s="102" t="s">
        <v>104</v>
      </c>
      <c r="C67" s="69"/>
      <c r="D67" s="88"/>
      <c r="E67" s="88"/>
      <c r="F67" s="90"/>
      <c r="G67" s="103">
        <f>G68+G69+G70</f>
        <v>11</v>
      </c>
      <c r="H67" s="188">
        <f>H68+H69+H70</f>
        <v>330</v>
      </c>
      <c r="I67" s="93"/>
      <c r="J67" s="94"/>
      <c r="K67" s="94"/>
      <c r="L67" s="94"/>
      <c r="M67" s="95"/>
      <c r="N67" s="98"/>
      <c r="O67" s="99"/>
      <c r="P67" s="189"/>
      <c r="Q67" s="99"/>
      <c r="R67" s="98"/>
      <c r="S67" s="106"/>
      <c r="T67" s="101"/>
    </row>
    <row r="68" spans="1:20" s="7" customFormat="1" ht="15.75">
      <c r="A68" s="186"/>
      <c r="B68" s="113" t="s">
        <v>125</v>
      </c>
      <c r="C68" s="69"/>
      <c r="D68" s="88"/>
      <c r="E68" s="88"/>
      <c r="F68" s="90"/>
      <c r="G68" s="103">
        <v>0.5</v>
      </c>
      <c r="H68" s="188">
        <f>G68*30</f>
        <v>15</v>
      </c>
      <c r="I68" s="105"/>
      <c r="J68" s="106"/>
      <c r="K68" s="106"/>
      <c r="L68" s="106"/>
      <c r="M68" s="90"/>
      <c r="N68" s="98"/>
      <c r="O68" s="99"/>
      <c r="P68" s="189"/>
      <c r="Q68" s="99"/>
      <c r="R68" s="98"/>
      <c r="S68" s="106"/>
      <c r="T68" s="101"/>
    </row>
    <row r="69" spans="1:20" s="7" customFormat="1" ht="15.75">
      <c r="A69" s="186" t="s">
        <v>266</v>
      </c>
      <c r="B69" s="102" t="s">
        <v>92</v>
      </c>
      <c r="C69" s="69"/>
      <c r="D69" s="88">
        <v>1</v>
      </c>
      <c r="E69" s="88"/>
      <c r="F69" s="90"/>
      <c r="G69" s="91">
        <v>4.5</v>
      </c>
      <c r="H69" s="190">
        <f>G69*30</f>
        <v>135</v>
      </c>
      <c r="I69" s="93">
        <v>14</v>
      </c>
      <c r="J69" s="94" t="s">
        <v>80</v>
      </c>
      <c r="K69" s="94" t="s">
        <v>96</v>
      </c>
      <c r="L69" s="94"/>
      <c r="M69" s="95">
        <f>H69-I69</f>
        <v>121</v>
      </c>
      <c r="N69" s="98" t="s">
        <v>87</v>
      </c>
      <c r="O69" s="99"/>
      <c r="P69" s="189"/>
      <c r="Q69" s="99"/>
      <c r="R69" s="98"/>
      <c r="S69" s="106"/>
      <c r="T69" s="101"/>
    </row>
    <row r="70" spans="1:20" s="7" customFormat="1" ht="15.75">
      <c r="A70" s="186" t="s">
        <v>267</v>
      </c>
      <c r="B70" s="102" t="s">
        <v>92</v>
      </c>
      <c r="C70" s="69">
        <v>2</v>
      </c>
      <c r="D70" s="88"/>
      <c r="E70" s="88"/>
      <c r="F70" s="90"/>
      <c r="G70" s="91">
        <v>6</v>
      </c>
      <c r="H70" s="190">
        <f>G70*30</f>
        <v>180</v>
      </c>
      <c r="I70" s="93">
        <v>14</v>
      </c>
      <c r="J70" s="94" t="s">
        <v>80</v>
      </c>
      <c r="K70" s="94" t="s">
        <v>96</v>
      </c>
      <c r="L70" s="94"/>
      <c r="M70" s="95">
        <f>H70-I70</f>
        <v>166</v>
      </c>
      <c r="N70" s="98"/>
      <c r="O70" s="99" t="s">
        <v>87</v>
      </c>
      <c r="P70" s="189"/>
      <c r="Q70" s="99"/>
      <c r="R70" s="98"/>
      <c r="S70" s="106"/>
      <c r="T70" s="101"/>
    </row>
    <row r="71" spans="1:20" s="7" customFormat="1" ht="15.75">
      <c r="A71" s="186" t="s">
        <v>268</v>
      </c>
      <c r="B71" s="102" t="s">
        <v>105</v>
      </c>
      <c r="C71" s="69"/>
      <c r="D71" s="88"/>
      <c r="E71" s="88"/>
      <c r="F71" s="90"/>
      <c r="G71" s="103">
        <f>G72+G73</f>
        <v>5</v>
      </c>
      <c r="H71" s="188">
        <f>H72+H73</f>
        <v>150</v>
      </c>
      <c r="I71" s="93"/>
      <c r="J71" s="94"/>
      <c r="K71" s="94"/>
      <c r="L71" s="94"/>
      <c r="M71" s="95"/>
      <c r="N71" s="98"/>
      <c r="O71" s="99"/>
      <c r="P71" s="189"/>
      <c r="Q71" s="99"/>
      <c r="R71" s="98"/>
      <c r="S71" s="106"/>
      <c r="T71" s="101"/>
    </row>
    <row r="72" spans="1:20" s="7" customFormat="1" ht="15.75">
      <c r="A72" s="186"/>
      <c r="B72" s="113" t="s">
        <v>125</v>
      </c>
      <c r="C72" s="69"/>
      <c r="D72" s="88"/>
      <c r="E72" s="88"/>
      <c r="F72" s="90"/>
      <c r="G72" s="103">
        <v>2.5</v>
      </c>
      <c r="H72" s="188">
        <f>G72*30</f>
        <v>75</v>
      </c>
      <c r="I72" s="105"/>
      <c r="J72" s="106"/>
      <c r="K72" s="106"/>
      <c r="L72" s="106"/>
      <c r="M72" s="90"/>
      <c r="N72" s="98"/>
      <c r="O72" s="99"/>
      <c r="P72" s="189"/>
      <c r="Q72" s="99"/>
      <c r="R72" s="98"/>
      <c r="S72" s="106"/>
      <c r="T72" s="101"/>
    </row>
    <row r="73" spans="1:20" s="7" customFormat="1" ht="16.5" thickBot="1">
      <c r="A73" s="191" t="s">
        <v>269</v>
      </c>
      <c r="B73" s="192" t="s">
        <v>92</v>
      </c>
      <c r="C73" s="193"/>
      <c r="D73" s="194">
        <v>1</v>
      </c>
      <c r="E73" s="194"/>
      <c r="F73" s="195"/>
      <c r="G73" s="196">
        <v>2.5</v>
      </c>
      <c r="H73" s="197">
        <f>G73*30</f>
        <v>75</v>
      </c>
      <c r="I73" s="198">
        <v>4</v>
      </c>
      <c r="J73" s="199" t="s">
        <v>79</v>
      </c>
      <c r="K73" s="199"/>
      <c r="L73" s="199"/>
      <c r="M73" s="200">
        <f>H73-I73</f>
        <v>71</v>
      </c>
      <c r="N73" s="201" t="s">
        <v>79</v>
      </c>
      <c r="O73" s="202"/>
      <c r="P73" s="203"/>
      <c r="Q73" s="202"/>
      <c r="R73" s="201"/>
      <c r="S73" s="204"/>
      <c r="T73" s="205"/>
    </row>
    <row r="74" spans="1:25" s="7" customFormat="1" ht="16.5" thickBot="1">
      <c r="A74" s="566" t="s">
        <v>112</v>
      </c>
      <c r="B74" s="567"/>
      <c r="C74" s="567"/>
      <c r="D74" s="567"/>
      <c r="E74" s="567"/>
      <c r="F74" s="568"/>
      <c r="G74" s="128">
        <f>G75+G76</f>
        <v>111</v>
      </c>
      <c r="H74" s="139">
        <f>H75+H76</f>
        <v>3330</v>
      </c>
      <c r="I74" s="130"/>
      <c r="J74" s="206"/>
      <c r="K74" s="206"/>
      <c r="L74" s="206"/>
      <c r="M74" s="207"/>
      <c r="N74" s="208"/>
      <c r="O74" s="147"/>
      <c r="P74" s="146"/>
      <c r="Q74" s="147"/>
      <c r="R74" s="208"/>
      <c r="S74" s="131"/>
      <c r="T74" s="149"/>
      <c r="Y74" s="17"/>
    </row>
    <row r="75" spans="1:20" s="7" customFormat="1" ht="16.5" thickBot="1">
      <c r="A75" s="559" t="s">
        <v>142</v>
      </c>
      <c r="B75" s="560"/>
      <c r="C75" s="560"/>
      <c r="D75" s="560"/>
      <c r="E75" s="560"/>
      <c r="F75" s="561"/>
      <c r="G75" s="128">
        <f>G36+G40+G46+G49+G52+G55+G58+G62+G68+G72</f>
        <v>16</v>
      </c>
      <c r="H75" s="139">
        <f>H36+H40+H46+H49+H52+H55+H58+H62+H68+H72</f>
        <v>480</v>
      </c>
      <c r="I75" s="206"/>
      <c r="J75" s="206"/>
      <c r="K75" s="206"/>
      <c r="L75" s="206"/>
      <c r="M75" s="207"/>
      <c r="N75" s="208"/>
      <c r="O75" s="147"/>
      <c r="P75" s="146"/>
      <c r="Q75" s="147"/>
      <c r="R75" s="208"/>
      <c r="S75" s="131"/>
      <c r="T75" s="149"/>
    </row>
    <row r="76" spans="1:25" s="5" customFormat="1" ht="16.5" thickBot="1">
      <c r="A76" s="559" t="s">
        <v>128</v>
      </c>
      <c r="B76" s="560"/>
      <c r="C76" s="560"/>
      <c r="D76" s="560"/>
      <c r="E76" s="560"/>
      <c r="F76" s="561"/>
      <c r="G76" s="209">
        <f>G32+G33+G34+G37+G38+G41+G42+G43+G44+G47+G50+G53+G56+G59+G60+G63+G64+G65+G66+G69+G70+G73</f>
        <v>95</v>
      </c>
      <c r="H76" s="210">
        <f>H32+H33+H34+H37+H38+H41+H42+H43+H44+H47+H50+H53+H56+H59+H60+H63+H64+H65+H66+H69+H70+H73</f>
        <v>2850</v>
      </c>
      <c r="I76" s="130">
        <f>I32+I33+I34+I37+I38+I41+I42+I43+I44+I47+I50+I53+I56+I59+I60+I63+I64+I65+I66+I69+I70+I73</f>
        <v>204</v>
      </c>
      <c r="J76" s="131" t="s">
        <v>320</v>
      </c>
      <c r="K76" s="131" t="s">
        <v>321</v>
      </c>
      <c r="L76" s="131" t="s">
        <v>322</v>
      </c>
      <c r="M76" s="207">
        <f>M32+M33+M34+M37+M38+M41+M42+M43+M44+M47+M50+M53+M56+M59+M60+M63+M64+M65+M66+M69+M70+M73</f>
        <v>2646</v>
      </c>
      <c r="N76" s="146" t="s">
        <v>293</v>
      </c>
      <c r="O76" s="131" t="s">
        <v>200</v>
      </c>
      <c r="P76" s="146" t="s">
        <v>196</v>
      </c>
      <c r="Q76" s="147" t="s">
        <v>303</v>
      </c>
      <c r="R76" s="146" t="s">
        <v>80</v>
      </c>
      <c r="S76" s="131" t="s">
        <v>319</v>
      </c>
      <c r="T76" s="211"/>
      <c r="U76" s="14"/>
      <c r="V76" s="14"/>
      <c r="W76" s="14"/>
      <c r="X76" s="14"/>
      <c r="Y76" s="14"/>
    </row>
    <row r="77" spans="1:25" s="5" customFormat="1" ht="16.5" customHeight="1" thickBot="1">
      <c r="A77" s="572" t="s">
        <v>147</v>
      </c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4"/>
      <c r="U77" s="14"/>
      <c r="V77" s="14"/>
      <c r="W77" s="14"/>
      <c r="X77" s="14"/>
      <c r="Y77" s="14"/>
    </row>
    <row r="78" spans="1:25" s="5" customFormat="1" ht="31.5">
      <c r="A78" s="212" t="s">
        <v>143</v>
      </c>
      <c r="B78" s="213" t="s">
        <v>151</v>
      </c>
      <c r="C78" s="214"/>
      <c r="D78" s="215" t="s">
        <v>95</v>
      </c>
      <c r="E78" s="215"/>
      <c r="F78" s="216"/>
      <c r="G78" s="217">
        <v>3</v>
      </c>
      <c r="H78" s="218">
        <f>G78*30</f>
        <v>90</v>
      </c>
      <c r="I78" s="219"/>
      <c r="J78" s="220"/>
      <c r="K78" s="220"/>
      <c r="L78" s="220"/>
      <c r="M78" s="221"/>
      <c r="N78" s="222"/>
      <c r="O78" s="223"/>
      <c r="P78" s="224"/>
      <c r="Q78" s="225"/>
      <c r="R78" s="222"/>
      <c r="S78" s="226"/>
      <c r="T78" s="225"/>
      <c r="U78" s="14"/>
      <c r="V78" s="14"/>
      <c r="W78" s="14"/>
      <c r="X78" s="14"/>
      <c r="Y78" s="14"/>
    </row>
    <row r="79" spans="1:25" s="5" customFormat="1" ht="31.5">
      <c r="A79" s="227" t="s">
        <v>144</v>
      </c>
      <c r="B79" s="228" t="s">
        <v>152</v>
      </c>
      <c r="C79" s="229"/>
      <c r="D79" s="422" t="s">
        <v>95</v>
      </c>
      <c r="E79" s="230"/>
      <c r="F79" s="231"/>
      <c r="G79" s="232">
        <v>4.5</v>
      </c>
      <c r="H79" s="233">
        <f>G79*30</f>
        <v>135</v>
      </c>
      <c r="I79" s="234"/>
      <c r="J79" s="235"/>
      <c r="K79" s="235"/>
      <c r="L79" s="235"/>
      <c r="M79" s="236"/>
      <c r="N79" s="237"/>
      <c r="O79" s="238"/>
      <c r="P79" s="239"/>
      <c r="Q79" s="240"/>
      <c r="R79" s="237"/>
      <c r="S79" s="94"/>
      <c r="T79" s="240"/>
      <c r="U79" s="14"/>
      <c r="V79" s="14"/>
      <c r="W79" s="14"/>
      <c r="X79" s="14"/>
      <c r="Y79" s="14"/>
    </row>
    <row r="80" spans="1:25" s="5" customFormat="1" ht="16.5" thickBot="1">
      <c r="A80" s="241" t="s">
        <v>145</v>
      </c>
      <c r="B80" s="242" t="s">
        <v>148</v>
      </c>
      <c r="C80" s="243"/>
      <c r="D80" s="244" t="s">
        <v>45</v>
      </c>
      <c r="E80" s="245"/>
      <c r="F80" s="246"/>
      <c r="G80" s="247">
        <v>4.5</v>
      </c>
      <c r="H80" s="248">
        <f>G80*30</f>
        <v>135</v>
      </c>
      <c r="I80" s="249"/>
      <c r="J80" s="250"/>
      <c r="K80" s="250"/>
      <c r="L80" s="250"/>
      <c r="M80" s="251"/>
      <c r="N80" s="252"/>
      <c r="O80" s="253"/>
      <c r="P80" s="254"/>
      <c r="Q80" s="255"/>
      <c r="R80" s="252"/>
      <c r="S80" s="199"/>
      <c r="T80" s="255"/>
      <c r="U80" s="14"/>
      <c r="V80" s="14"/>
      <c r="W80" s="14"/>
      <c r="X80" s="14"/>
      <c r="Y80" s="14"/>
    </row>
    <row r="81" spans="1:25" s="5" customFormat="1" ht="16.5" thickBot="1">
      <c r="A81" s="566" t="s">
        <v>97</v>
      </c>
      <c r="B81" s="567"/>
      <c r="C81" s="567"/>
      <c r="D81" s="567"/>
      <c r="E81" s="567"/>
      <c r="F81" s="568"/>
      <c r="G81" s="209">
        <f>G82+G83</f>
        <v>12</v>
      </c>
      <c r="H81" s="209">
        <f>H82+H83</f>
        <v>360</v>
      </c>
      <c r="I81" s="256"/>
      <c r="J81" s="257"/>
      <c r="K81" s="257"/>
      <c r="L81" s="257"/>
      <c r="M81" s="258"/>
      <c r="N81" s="144"/>
      <c r="O81" s="148"/>
      <c r="P81" s="208"/>
      <c r="Q81" s="147"/>
      <c r="R81" s="144"/>
      <c r="S81" s="131"/>
      <c r="T81" s="147"/>
      <c r="U81" s="14"/>
      <c r="V81" s="14"/>
      <c r="W81" s="14"/>
      <c r="X81" s="14"/>
      <c r="Y81" s="14"/>
    </row>
    <row r="82" spans="1:25" s="5" customFormat="1" ht="16.5" thickBot="1">
      <c r="A82" s="559" t="s">
        <v>142</v>
      </c>
      <c r="B82" s="560"/>
      <c r="C82" s="560"/>
      <c r="D82" s="560"/>
      <c r="E82" s="560"/>
      <c r="F82" s="561"/>
      <c r="G82" s="209">
        <f>G78+G79</f>
        <v>7.5</v>
      </c>
      <c r="H82" s="209">
        <f>H78+H79</f>
        <v>225</v>
      </c>
      <c r="I82" s="256"/>
      <c r="J82" s="257"/>
      <c r="K82" s="257"/>
      <c r="L82" s="257"/>
      <c r="M82" s="258"/>
      <c r="N82" s="144"/>
      <c r="O82" s="148"/>
      <c r="P82" s="208"/>
      <c r="Q82" s="147"/>
      <c r="R82" s="144"/>
      <c r="S82" s="131"/>
      <c r="T82" s="147"/>
      <c r="U82" s="14"/>
      <c r="V82" s="14"/>
      <c r="W82" s="14"/>
      <c r="X82" s="14"/>
      <c r="Y82" s="14"/>
    </row>
    <row r="83" spans="1:25" s="5" customFormat="1" ht="16.5" thickBot="1">
      <c r="A83" s="559" t="s">
        <v>128</v>
      </c>
      <c r="B83" s="560"/>
      <c r="C83" s="560"/>
      <c r="D83" s="560"/>
      <c r="E83" s="560"/>
      <c r="F83" s="561"/>
      <c r="G83" s="209">
        <f>G80</f>
        <v>4.5</v>
      </c>
      <c r="H83" s="209">
        <f>H80</f>
        <v>135</v>
      </c>
      <c r="I83" s="256"/>
      <c r="J83" s="257"/>
      <c r="K83" s="257"/>
      <c r="L83" s="257"/>
      <c r="M83" s="258"/>
      <c r="N83" s="144"/>
      <c r="O83" s="148"/>
      <c r="P83" s="208"/>
      <c r="Q83" s="147"/>
      <c r="R83" s="144"/>
      <c r="S83" s="131"/>
      <c r="T83" s="147"/>
      <c r="U83" s="14"/>
      <c r="V83" s="14"/>
      <c r="W83" s="14"/>
      <c r="X83" s="14"/>
      <c r="Y83" s="14"/>
    </row>
    <row r="84" spans="1:25" s="5" customFormat="1" ht="16.5" thickBot="1">
      <c r="A84" s="559" t="s">
        <v>197</v>
      </c>
      <c r="B84" s="560"/>
      <c r="C84" s="560"/>
      <c r="D84" s="560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560"/>
      <c r="P84" s="560"/>
      <c r="Q84" s="560"/>
      <c r="R84" s="560"/>
      <c r="S84" s="560"/>
      <c r="T84" s="561"/>
      <c r="U84" s="14"/>
      <c r="V84" s="14"/>
      <c r="W84" s="14"/>
      <c r="X84" s="14"/>
      <c r="Y84" s="14"/>
    </row>
    <row r="85" spans="1:25" s="5" customFormat="1" ht="16.5" thickBot="1">
      <c r="A85" s="259" t="s">
        <v>146</v>
      </c>
      <c r="B85" s="260" t="s">
        <v>149</v>
      </c>
      <c r="C85" s="261" t="s">
        <v>198</v>
      </c>
      <c r="D85" s="262"/>
      <c r="E85" s="262"/>
      <c r="F85" s="263"/>
      <c r="G85" s="209">
        <v>7.5</v>
      </c>
      <c r="H85" s="210">
        <f>G85*30</f>
        <v>225</v>
      </c>
      <c r="I85" s="256"/>
      <c r="J85" s="257"/>
      <c r="K85" s="257"/>
      <c r="L85" s="257"/>
      <c r="M85" s="258"/>
      <c r="N85" s="144"/>
      <c r="O85" s="148"/>
      <c r="P85" s="208"/>
      <c r="Q85" s="147"/>
      <c r="R85" s="144"/>
      <c r="S85" s="131"/>
      <c r="T85" s="147"/>
      <c r="U85" s="14"/>
      <c r="V85" s="14"/>
      <c r="W85" s="14"/>
      <c r="X85" s="14"/>
      <c r="Y85" s="14"/>
    </row>
    <row r="86" spans="1:25" s="5" customFormat="1" ht="16.5" thickBot="1">
      <c r="A86" s="566" t="s">
        <v>150</v>
      </c>
      <c r="B86" s="567"/>
      <c r="C86" s="567"/>
      <c r="D86" s="567"/>
      <c r="E86" s="567"/>
      <c r="F86" s="568"/>
      <c r="G86" s="209">
        <f>G85</f>
        <v>7.5</v>
      </c>
      <c r="H86" s="210">
        <f>H85</f>
        <v>225</v>
      </c>
      <c r="I86" s="256"/>
      <c r="J86" s="257"/>
      <c r="K86" s="257"/>
      <c r="L86" s="257"/>
      <c r="M86" s="258"/>
      <c r="N86" s="144"/>
      <c r="O86" s="148"/>
      <c r="P86" s="208"/>
      <c r="Q86" s="147"/>
      <c r="R86" s="144"/>
      <c r="S86" s="131"/>
      <c r="T86" s="147"/>
      <c r="U86" s="14"/>
      <c r="V86" s="14"/>
      <c r="W86" s="14"/>
      <c r="X86" s="14"/>
      <c r="Y86" s="14"/>
    </row>
    <row r="87" spans="1:25" s="5" customFormat="1" ht="16.5" thickBot="1">
      <c r="A87" s="569" t="s">
        <v>108</v>
      </c>
      <c r="B87" s="570"/>
      <c r="C87" s="570"/>
      <c r="D87" s="570"/>
      <c r="E87" s="570"/>
      <c r="F87" s="571"/>
      <c r="G87" s="209">
        <f>G88+G89</f>
        <v>171</v>
      </c>
      <c r="H87" s="210">
        <f>H88+H89</f>
        <v>5130</v>
      </c>
      <c r="I87" s="256"/>
      <c r="J87" s="257"/>
      <c r="K87" s="257"/>
      <c r="L87" s="257"/>
      <c r="M87" s="258"/>
      <c r="N87" s="144"/>
      <c r="O87" s="148"/>
      <c r="P87" s="208"/>
      <c r="Q87" s="147"/>
      <c r="R87" s="144"/>
      <c r="S87" s="131"/>
      <c r="T87" s="147"/>
      <c r="U87" s="14"/>
      <c r="V87" s="14"/>
      <c r="W87" s="14"/>
      <c r="X87" s="14"/>
      <c r="Y87" s="14"/>
    </row>
    <row r="88" spans="1:25" s="5" customFormat="1" ht="16.5" thickBot="1">
      <c r="A88" s="559" t="s">
        <v>142</v>
      </c>
      <c r="B88" s="560"/>
      <c r="C88" s="560"/>
      <c r="D88" s="560"/>
      <c r="E88" s="560"/>
      <c r="F88" s="561"/>
      <c r="G88" s="209">
        <f>G28+G75+G82</f>
        <v>45</v>
      </c>
      <c r="H88" s="210">
        <f>H28+H75+H82</f>
        <v>1350</v>
      </c>
      <c r="I88" s="256"/>
      <c r="J88" s="257"/>
      <c r="K88" s="257"/>
      <c r="L88" s="257"/>
      <c r="M88" s="258"/>
      <c r="N88" s="144"/>
      <c r="O88" s="148"/>
      <c r="P88" s="208"/>
      <c r="Q88" s="147"/>
      <c r="R88" s="144"/>
      <c r="S88" s="131"/>
      <c r="T88" s="147"/>
      <c r="U88" s="14"/>
      <c r="V88" s="14"/>
      <c r="W88" s="14"/>
      <c r="X88" s="14"/>
      <c r="Y88" s="14"/>
    </row>
    <row r="89" spans="1:25" s="5" customFormat="1" ht="16.5" thickBot="1">
      <c r="A89" s="565" t="s">
        <v>128</v>
      </c>
      <c r="B89" s="548"/>
      <c r="C89" s="548"/>
      <c r="D89" s="548"/>
      <c r="E89" s="548"/>
      <c r="F89" s="548"/>
      <c r="G89" s="209">
        <f>G29+G76+G83+G86</f>
        <v>126</v>
      </c>
      <c r="H89" s="210">
        <f>H29+H76+H83+H86</f>
        <v>3780</v>
      </c>
      <c r="I89" s="130">
        <f>I29+I76</f>
        <v>232</v>
      </c>
      <c r="J89" s="257"/>
      <c r="K89" s="257"/>
      <c r="L89" s="257"/>
      <c r="M89" s="207">
        <f>M29+M76</f>
        <v>3188</v>
      </c>
      <c r="N89" s="144" t="s">
        <v>200</v>
      </c>
      <c r="O89" s="148" t="s">
        <v>200</v>
      </c>
      <c r="P89" s="208" t="s">
        <v>196</v>
      </c>
      <c r="Q89" s="147" t="s">
        <v>250</v>
      </c>
      <c r="R89" s="144" t="s">
        <v>80</v>
      </c>
      <c r="S89" s="131" t="s">
        <v>323</v>
      </c>
      <c r="T89" s="147"/>
      <c r="U89" s="14"/>
      <c r="V89" s="14"/>
      <c r="W89" s="14"/>
      <c r="X89" s="14"/>
      <c r="Y89" s="14"/>
    </row>
    <row r="90" spans="1:25" s="5" customFormat="1" ht="16.5" thickBot="1">
      <c r="A90" s="559" t="s">
        <v>324</v>
      </c>
      <c r="B90" s="560"/>
      <c r="C90" s="560"/>
      <c r="D90" s="560"/>
      <c r="E90" s="560"/>
      <c r="F90" s="560"/>
      <c r="G90" s="560"/>
      <c r="H90" s="560"/>
      <c r="I90" s="560"/>
      <c r="J90" s="560"/>
      <c r="K90" s="560"/>
      <c r="L90" s="560"/>
      <c r="M90" s="560"/>
      <c r="N90" s="560"/>
      <c r="O90" s="560"/>
      <c r="P90" s="560"/>
      <c r="Q90" s="560"/>
      <c r="R90" s="560"/>
      <c r="S90" s="560"/>
      <c r="T90" s="561"/>
      <c r="U90" s="14"/>
      <c r="V90" s="14"/>
      <c r="W90" s="14"/>
      <c r="X90" s="14"/>
      <c r="Y90" s="14"/>
    </row>
    <row r="91" spans="1:25" s="5" customFormat="1" ht="16.5" thickBot="1">
      <c r="A91" s="562" t="s">
        <v>158</v>
      </c>
      <c r="B91" s="563"/>
      <c r="C91" s="563"/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4"/>
      <c r="U91" s="14"/>
      <c r="V91" s="14"/>
      <c r="W91" s="14"/>
      <c r="X91" s="14"/>
      <c r="Y91" s="14"/>
    </row>
    <row r="92" spans="1:25" s="5" customFormat="1" ht="31.5">
      <c r="A92" s="264"/>
      <c r="B92" s="265" t="s">
        <v>327</v>
      </c>
      <c r="C92" s="266"/>
      <c r="D92" s="266"/>
      <c r="E92" s="266"/>
      <c r="F92" s="267"/>
      <c r="G92" s="81">
        <f>G93+G94</f>
        <v>69</v>
      </c>
      <c r="H92" s="82">
        <f>H93+H94</f>
        <v>2070</v>
      </c>
      <c r="I92" s="268"/>
      <c r="J92" s="266"/>
      <c r="K92" s="266"/>
      <c r="L92" s="266"/>
      <c r="M92" s="267"/>
      <c r="N92" s="269"/>
      <c r="O92" s="270"/>
      <c r="P92" s="268"/>
      <c r="Q92" s="267"/>
      <c r="R92" s="269"/>
      <c r="S92" s="266"/>
      <c r="T92" s="270"/>
      <c r="U92" s="14"/>
      <c r="V92" s="14"/>
      <c r="W92" s="14"/>
      <c r="X92" s="14"/>
      <c r="Y92" s="14"/>
    </row>
    <row r="93" spans="1:25" s="5" customFormat="1" ht="15.75">
      <c r="A93" s="271"/>
      <c r="B93" s="272" t="s">
        <v>125</v>
      </c>
      <c r="C93" s="273"/>
      <c r="D93" s="273"/>
      <c r="E93" s="273"/>
      <c r="F93" s="274"/>
      <c r="G93" s="275">
        <f>G96+G99</f>
        <v>15</v>
      </c>
      <c r="H93" s="276">
        <f>H96+H99</f>
        <v>450</v>
      </c>
      <c r="I93" s="277"/>
      <c r="J93" s="273"/>
      <c r="K93" s="273"/>
      <c r="L93" s="273"/>
      <c r="M93" s="274"/>
      <c r="N93" s="278"/>
      <c r="O93" s="279"/>
      <c r="P93" s="277"/>
      <c r="Q93" s="274"/>
      <c r="R93" s="278"/>
      <c r="S93" s="273"/>
      <c r="T93" s="279"/>
      <c r="U93" s="14"/>
      <c r="V93" s="14"/>
      <c r="W93" s="14"/>
      <c r="X93" s="14"/>
      <c r="Y93" s="14"/>
    </row>
    <row r="94" spans="1:25" s="5" customFormat="1" ht="31.5">
      <c r="A94" s="271"/>
      <c r="B94" s="280" t="s">
        <v>92</v>
      </c>
      <c r="C94" s="281" t="s">
        <v>328</v>
      </c>
      <c r="D94" s="281" t="s">
        <v>329</v>
      </c>
      <c r="E94" s="273"/>
      <c r="F94" s="282" t="s">
        <v>201</v>
      </c>
      <c r="G94" s="283">
        <f>G97+G100</f>
        <v>54</v>
      </c>
      <c r="H94" s="271">
        <f>H97+H100</f>
        <v>1620</v>
      </c>
      <c r="I94" s="277">
        <f>I97+I100</f>
        <v>144</v>
      </c>
      <c r="J94" s="273"/>
      <c r="K94" s="273"/>
      <c r="L94" s="273"/>
      <c r="M94" s="274">
        <f>M97+M100</f>
        <v>1476</v>
      </c>
      <c r="N94" s="278"/>
      <c r="O94" s="279"/>
      <c r="P94" s="284" t="s">
        <v>89</v>
      </c>
      <c r="Q94" s="126" t="s">
        <v>340</v>
      </c>
      <c r="R94" s="285" t="s">
        <v>348</v>
      </c>
      <c r="S94" s="110" t="s">
        <v>349</v>
      </c>
      <c r="T94" s="170"/>
      <c r="U94" s="14"/>
      <c r="V94" s="14"/>
      <c r="W94" s="14"/>
      <c r="X94" s="14"/>
      <c r="Y94" s="14"/>
    </row>
    <row r="95" spans="1:25" s="5" customFormat="1" ht="47.25">
      <c r="A95" s="286"/>
      <c r="B95" s="151" t="s">
        <v>342</v>
      </c>
      <c r="C95" s="152"/>
      <c r="D95" s="153"/>
      <c r="E95" s="153"/>
      <c r="F95" s="154"/>
      <c r="G95" s="287">
        <f>G96+G97</f>
        <v>27.5</v>
      </c>
      <c r="H95" s="288">
        <f>H96+H97</f>
        <v>825</v>
      </c>
      <c r="I95" s="162"/>
      <c r="J95" s="164"/>
      <c r="K95" s="164"/>
      <c r="L95" s="164"/>
      <c r="M95" s="163"/>
      <c r="N95" s="160"/>
      <c r="O95" s="161"/>
      <c r="P95" s="162"/>
      <c r="Q95" s="163"/>
      <c r="R95" s="160"/>
      <c r="S95" s="164"/>
      <c r="T95" s="161"/>
      <c r="U95" s="14"/>
      <c r="V95" s="14"/>
      <c r="W95" s="14"/>
      <c r="X95" s="14"/>
      <c r="Y95" s="14"/>
    </row>
    <row r="96" spans="1:25" s="5" customFormat="1" ht="19.5">
      <c r="A96" s="289"/>
      <c r="B96" s="290" t="s">
        <v>125</v>
      </c>
      <c r="C96" s="291"/>
      <c r="D96" s="292"/>
      <c r="E96" s="292"/>
      <c r="F96" s="282"/>
      <c r="G96" s="293">
        <v>6</v>
      </c>
      <c r="H96" s="276">
        <f>G96*30</f>
        <v>180</v>
      </c>
      <c r="I96" s="284"/>
      <c r="J96" s="110"/>
      <c r="K96" s="110"/>
      <c r="L96" s="110"/>
      <c r="M96" s="126"/>
      <c r="N96" s="285"/>
      <c r="O96" s="170"/>
      <c r="P96" s="285"/>
      <c r="Q96" s="126"/>
      <c r="R96" s="285"/>
      <c r="S96" s="110"/>
      <c r="T96" s="170"/>
      <c r="U96" s="24"/>
      <c r="V96" s="14"/>
      <c r="W96" s="14"/>
      <c r="X96" s="14"/>
      <c r="Y96" s="14"/>
    </row>
    <row r="97" spans="1:25" s="5" customFormat="1" ht="19.5">
      <c r="A97" s="289"/>
      <c r="B97" s="294" t="s">
        <v>92</v>
      </c>
      <c r="C97" s="284" t="s">
        <v>221</v>
      </c>
      <c r="D97" s="292" t="s">
        <v>199</v>
      </c>
      <c r="E97" s="292"/>
      <c r="F97" s="282"/>
      <c r="G97" s="295">
        <v>21.5</v>
      </c>
      <c r="H97" s="296">
        <f>G97*30</f>
        <v>645</v>
      </c>
      <c r="I97" s="297" t="s">
        <v>341</v>
      </c>
      <c r="J97" s="111"/>
      <c r="K97" s="111"/>
      <c r="L97" s="111"/>
      <c r="M97" s="298">
        <f>H97-I97</f>
        <v>599</v>
      </c>
      <c r="N97" s="285"/>
      <c r="O97" s="170"/>
      <c r="P97" s="285" t="s">
        <v>89</v>
      </c>
      <c r="Q97" s="170" t="s">
        <v>340</v>
      </c>
      <c r="R97" s="284"/>
      <c r="S97" s="110"/>
      <c r="T97" s="170"/>
      <c r="U97" s="25"/>
      <c r="V97" s="14"/>
      <c r="W97" s="14"/>
      <c r="X97" s="14"/>
      <c r="Y97" s="14"/>
    </row>
    <row r="98" spans="1:25" s="5" customFormat="1" ht="47.25">
      <c r="A98" s="289"/>
      <c r="B98" s="171" t="s">
        <v>343</v>
      </c>
      <c r="C98" s="299" t="s">
        <v>305</v>
      </c>
      <c r="D98" s="281" t="s">
        <v>306</v>
      </c>
      <c r="E98" s="292"/>
      <c r="F98" s="282" t="s">
        <v>201</v>
      </c>
      <c r="G98" s="293">
        <f>G99+G100</f>
        <v>41.5</v>
      </c>
      <c r="H98" s="300">
        <f>H99+H100</f>
        <v>1245</v>
      </c>
      <c r="I98" s="284"/>
      <c r="J98" s="110"/>
      <c r="K98" s="110"/>
      <c r="L98" s="110"/>
      <c r="M98" s="301"/>
      <c r="N98" s="285"/>
      <c r="O98" s="170"/>
      <c r="P98" s="285"/>
      <c r="Q98" s="170"/>
      <c r="R98" s="284"/>
      <c r="S98" s="110"/>
      <c r="T98" s="170"/>
      <c r="U98" s="23"/>
      <c r="V98" s="14"/>
      <c r="W98" s="14"/>
      <c r="X98" s="14"/>
      <c r="Y98" s="14"/>
    </row>
    <row r="99" spans="1:25" s="5" customFormat="1" ht="15.75">
      <c r="A99" s="289"/>
      <c r="B99" s="290" t="s">
        <v>125</v>
      </c>
      <c r="C99" s="299"/>
      <c r="D99" s="281"/>
      <c r="E99" s="292"/>
      <c r="F99" s="302"/>
      <c r="G99" s="293">
        <v>9</v>
      </c>
      <c r="H99" s="303">
        <f>G99*30</f>
        <v>270</v>
      </c>
      <c r="I99" s="304"/>
      <c r="J99" s="111"/>
      <c r="K99" s="111"/>
      <c r="L99" s="111"/>
      <c r="M99" s="112"/>
      <c r="N99" s="285"/>
      <c r="O99" s="170"/>
      <c r="P99" s="285"/>
      <c r="Q99" s="170"/>
      <c r="R99" s="284"/>
      <c r="S99" s="110"/>
      <c r="T99" s="170"/>
      <c r="U99" s="23"/>
      <c r="V99" s="14"/>
      <c r="W99" s="14"/>
      <c r="X99" s="14"/>
      <c r="Y99" s="14"/>
    </row>
    <row r="100" spans="1:25" s="5" customFormat="1" ht="15.75">
      <c r="A100" s="289"/>
      <c r="B100" s="294" t="s">
        <v>92</v>
      </c>
      <c r="C100" s="299"/>
      <c r="D100" s="281"/>
      <c r="E100" s="292"/>
      <c r="F100" s="302"/>
      <c r="G100" s="295">
        <v>32.5</v>
      </c>
      <c r="H100" s="305">
        <f>G100*30</f>
        <v>975</v>
      </c>
      <c r="I100" s="304" t="s">
        <v>350</v>
      </c>
      <c r="J100" s="111"/>
      <c r="K100" s="111"/>
      <c r="L100" s="111"/>
      <c r="M100" s="112">
        <f>H100-I100</f>
        <v>877</v>
      </c>
      <c r="N100" s="285"/>
      <c r="O100" s="170"/>
      <c r="P100" s="285"/>
      <c r="Q100" s="170"/>
      <c r="R100" s="284" t="s">
        <v>348</v>
      </c>
      <c r="S100" s="110" t="s">
        <v>349</v>
      </c>
      <c r="T100" s="170"/>
      <c r="U100" s="23"/>
      <c r="V100" s="14"/>
      <c r="W100" s="14"/>
      <c r="X100" s="14"/>
      <c r="Y100" s="14"/>
    </row>
    <row r="101" spans="1:25" s="5" customFormat="1" ht="31.5">
      <c r="A101" s="289" t="s">
        <v>115</v>
      </c>
      <c r="B101" s="306" t="s">
        <v>330</v>
      </c>
      <c r="C101" s="96"/>
      <c r="D101" s="106"/>
      <c r="E101" s="106"/>
      <c r="F101" s="100"/>
      <c r="G101" s="307">
        <f>G102+G103+G104+G105</f>
        <v>13</v>
      </c>
      <c r="H101" s="308">
        <f>H102+H103+H104+H105</f>
        <v>390</v>
      </c>
      <c r="I101" s="309"/>
      <c r="J101" s="106"/>
      <c r="K101" s="106"/>
      <c r="L101" s="106"/>
      <c r="M101" s="310"/>
      <c r="N101" s="96"/>
      <c r="O101" s="100"/>
      <c r="P101" s="98"/>
      <c r="Q101" s="99"/>
      <c r="R101" s="96"/>
      <c r="S101" s="106"/>
      <c r="T101" s="99"/>
      <c r="U101" s="14"/>
      <c r="V101" s="14"/>
      <c r="W101" s="14"/>
      <c r="X101" s="14"/>
      <c r="Y101" s="14"/>
    </row>
    <row r="102" spans="1:25" s="5" customFormat="1" ht="15.75">
      <c r="A102" s="289"/>
      <c r="B102" s="306" t="s">
        <v>125</v>
      </c>
      <c r="C102" s="96"/>
      <c r="D102" s="106"/>
      <c r="E102" s="106"/>
      <c r="F102" s="100"/>
      <c r="G102" s="307">
        <v>3.5</v>
      </c>
      <c r="H102" s="308">
        <f aca="true" t="shared" si="1" ref="H102:H107">G102*30</f>
        <v>105</v>
      </c>
      <c r="I102" s="309"/>
      <c r="J102" s="106"/>
      <c r="K102" s="106"/>
      <c r="L102" s="106"/>
      <c r="M102" s="310"/>
      <c r="N102" s="96"/>
      <c r="O102" s="100"/>
      <c r="P102" s="98"/>
      <c r="Q102" s="99"/>
      <c r="R102" s="96"/>
      <c r="S102" s="106"/>
      <c r="T102" s="99"/>
      <c r="U102" s="14"/>
      <c r="V102" s="14"/>
      <c r="W102" s="14"/>
      <c r="X102" s="14"/>
      <c r="Y102" s="14"/>
    </row>
    <row r="103" spans="1:25" s="5" customFormat="1" ht="15.75">
      <c r="A103" s="289" t="s">
        <v>165</v>
      </c>
      <c r="B103" s="294" t="s">
        <v>251</v>
      </c>
      <c r="C103" s="96"/>
      <c r="D103" s="311">
        <v>3</v>
      </c>
      <c r="E103" s="106"/>
      <c r="F103" s="100"/>
      <c r="G103" s="307">
        <v>4</v>
      </c>
      <c r="H103" s="308">
        <f t="shared" si="1"/>
        <v>120</v>
      </c>
      <c r="I103" s="309">
        <v>12</v>
      </c>
      <c r="J103" s="106" t="s">
        <v>246</v>
      </c>
      <c r="K103" s="106" t="s">
        <v>85</v>
      </c>
      <c r="L103" s="106"/>
      <c r="M103" s="310">
        <f>H103-I103</f>
        <v>108</v>
      </c>
      <c r="N103" s="96"/>
      <c r="O103" s="100"/>
      <c r="P103" s="98" t="s">
        <v>89</v>
      </c>
      <c r="Q103" s="99"/>
      <c r="R103" s="96"/>
      <c r="S103" s="106"/>
      <c r="T103" s="99"/>
      <c r="U103" s="14"/>
      <c r="V103" s="14"/>
      <c r="W103" s="14"/>
      <c r="X103" s="14"/>
      <c r="Y103" s="14"/>
    </row>
    <row r="104" spans="1:25" s="5" customFormat="1" ht="15.75">
      <c r="A104" s="289" t="s">
        <v>166</v>
      </c>
      <c r="B104" s="294" t="s">
        <v>251</v>
      </c>
      <c r="C104" s="312">
        <v>4</v>
      </c>
      <c r="D104" s="106"/>
      <c r="E104" s="106"/>
      <c r="F104" s="100"/>
      <c r="G104" s="307">
        <v>4</v>
      </c>
      <c r="H104" s="308">
        <f t="shared" si="1"/>
        <v>120</v>
      </c>
      <c r="I104" s="309">
        <v>12</v>
      </c>
      <c r="J104" s="106" t="s">
        <v>83</v>
      </c>
      <c r="K104" s="106"/>
      <c r="L104" s="106" t="s">
        <v>88</v>
      </c>
      <c r="M104" s="310">
        <f>H104-I104</f>
        <v>108</v>
      </c>
      <c r="N104" s="96"/>
      <c r="O104" s="100"/>
      <c r="P104" s="98"/>
      <c r="Q104" s="99" t="s">
        <v>89</v>
      </c>
      <c r="R104" s="96"/>
      <c r="S104" s="106"/>
      <c r="T104" s="99"/>
      <c r="U104" s="14"/>
      <c r="V104" s="14"/>
      <c r="W104" s="14"/>
      <c r="X104" s="14"/>
      <c r="Y104" s="14"/>
    </row>
    <row r="105" spans="1:25" s="5" customFormat="1" ht="31.5">
      <c r="A105" s="289" t="s">
        <v>296</v>
      </c>
      <c r="B105" s="306" t="s">
        <v>252</v>
      </c>
      <c r="C105" s="291"/>
      <c r="D105" s="292"/>
      <c r="E105" s="292"/>
      <c r="F105" s="282">
        <v>5</v>
      </c>
      <c r="G105" s="293">
        <v>1.5</v>
      </c>
      <c r="H105" s="300">
        <f t="shared" si="1"/>
        <v>45</v>
      </c>
      <c r="I105" s="291">
        <v>8</v>
      </c>
      <c r="J105" s="110"/>
      <c r="K105" s="110"/>
      <c r="L105" s="110" t="s">
        <v>86</v>
      </c>
      <c r="M105" s="282">
        <f>H105-I105</f>
        <v>37</v>
      </c>
      <c r="N105" s="313"/>
      <c r="O105" s="314"/>
      <c r="P105" s="313"/>
      <c r="Q105" s="314"/>
      <c r="R105" s="284" t="s">
        <v>86</v>
      </c>
      <c r="S105" s="292"/>
      <c r="T105" s="314"/>
      <c r="U105" s="14"/>
      <c r="V105" s="14"/>
      <c r="W105" s="14"/>
      <c r="X105" s="14"/>
      <c r="Y105" s="14"/>
    </row>
    <row r="106" spans="1:25" s="5" customFormat="1" ht="31.5">
      <c r="A106" s="289" t="s">
        <v>116</v>
      </c>
      <c r="B106" s="306" t="s">
        <v>154</v>
      </c>
      <c r="C106" s="291"/>
      <c r="D106" s="292" t="s">
        <v>44</v>
      </c>
      <c r="E106" s="292"/>
      <c r="F106" s="282"/>
      <c r="G106" s="275">
        <v>3</v>
      </c>
      <c r="H106" s="276">
        <f t="shared" si="1"/>
        <v>90</v>
      </c>
      <c r="I106" s="291">
        <v>8</v>
      </c>
      <c r="J106" s="110" t="s">
        <v>79</v>
      </c>
      <c r="K106" s="110"/>
      <c r="L106" s="110" t="s">
        <v>90</v>
      </c>
      <c r="M106" s="282">
        <f>H106-I106</f>
        <v>82</v>
      </c>
      <c r="N106" s="285"/>
      <c r="O106" s="170"/>
      <c r="P106" s="285"/>
      <c r="Q106" s="170"/>
      <c r="R106" s="284"/>
      <c r="S106" s="110" t="s">
        <v>86</v>
      </c>
      <c r="T106" s="170"/>
      <c r="U106" s="14"/>
      <c r="V106" s="14"/>
      <c r="W106" s="14"/>
      <c r="X106" s="14"/>
      <c r="Y106" s="14"/>
    </row>
    <row r="107" spans="1:25" s="5" customFormat="1" ht="31.5">
      <c r="A107" s="289" t="s">
        <v>117</v>
      </c>
      <c r="B107" s="306" t="s">
        <v>155</v>
      </c>
      <c r="C107" s="313"/>
      <c r="D107" s="292" t="s">
        <v>44</v>
      </c>
      <c r="E107" s="292"/>
      <c r="F107" s="314"/>
      <c r="G107" s="275">
        <v>3</v>
      </c>
      <c r="H107" s="276">
        <f t="shared" si="1"/>
        <v>90</v>
      </c>
      <c r="I107" s="291">
        <v>8</v>
      </c>
      <c r="J107" s="110" t="s">
        <v>79</v>
      </c>
      <c r="K107" s="110" t="s">
        <v>90</v>
      </c>
      <c r="L107" s="110"/>
      <c r="M107" s="282">
        <f>H107-I107</f>
        <v>82</v>
      </c>
      <c r="N107" s="313"/>
      <c r="O107" s="314"/>
      <c r="P107" s="313"/>
      <c r="Q107" s="314"/>
      <c r="R107" s="291"/>
      <c r="S107" s="110" t="s">
        <v>86</v>
      </c>
      <c r="T107" s="314"/>
      <c r="U107" s="14"/>
      <c r="V107" s="14"/>
      <c r="W107" s="14"/>
      <c r="X107" s="14"/>
      <c r="Y107" s="14"/>
    </row>
    <row r="108" spans="1:25" s="5" customFormat="1" ht="31.5">
      <c r="A108" s="289" t="s">
        <v>118</v>
      </c>
      <c r="B108" s="315" t="s">
        <v>242</v>
      </c>
      <c r="C108" s="291"/>
      <c r="D108" s="292"/>
      <c r="E108" s="292"/>
      <c r="F108" s="314"/>
      <c r="G108" s="293">
        <f>G109+G110</f>
        <v>11</v>
      </c>
      <c r="H108" s="276">
        <f>H109+H110</f>
        <v>330</v>
      </c>
      <c r="I108" s="313">
        <f>I109+I110</f>
        <v>20</v>
      </c>
      <c r="J108" s="110" t="s">
        <v>80</v>
      </c>
      <c r="K108" s="110" t="s">
        <v>88</v>
      </c>
      <c r="L108" s="110" t="s">
        <v>358</v>
      </c>
      <c r="M108" s="282">
        <f>M109+M110</f>
        <v>310</v>
      </c>
      <c r="N108" s="285"/>
      <c r="O108" s="170"/>
      <c r="P108" s="285"/>
      <c r="Q108" s="170"/>
      <c r="R108" s="284"/>
      <c r="S108" s="110"/>
      <c r="T108" s="170"/>
      <c r="U108" s="14"/>
      <c r="V108" s="14"/>
      <c r="W108" s="14"/>
      <c r="X108" s="14"/>
      <c r="Y108" s="14"/>
    </row>
    <row r="109" spans="1:25" s="5" customFormat="1" ht="31.5">
      <c r="A109" s="289" t="s">
        <v>271</v>
      </c>
      <c r="B109" s="315" t="s">
        <v>242</v>
      </c>
      <c r="C109" s="291">
        <v>5</v>
      </c>
      <c r="D109" s="292"/>
      <c r="E109" s="292"/>
      <c r="F109" s="282"/>
      <c r="G109" s="275">
        <v>9.5</v>
      </c>
      <c r="H109" s="276">
        <f aca="true" t="shared" si="2" ref="H109:H117">G109*30</f>
        <v>285</v>
      </c>
      <c r="I109" s="291">
        <v>12</v>
      </c>
      <c r="J109" s="110" t="s">
        <v>80</v>
      </c>
      <c r="K109" s="110" t="s">
        <v>88</v>
      </c>
      <c r="L109" s="110" t="s">
        <v>88</v>
      </c>
      <c r="M109" s="282">
        <f aca="true" t="shared" si="3" ref="M109:M117">H109-I109</f>
        <v>273</v>
      </c>
      <c r="N109" s="285"/>
      <c r="O109" s="170"/>
      <c r="P109" s="285"/>
      <c r="Q109" s="170"/>
      <c r="R109" s="284" t="s">
        <v>89</v>
      </c>
      <c r="S109" s="110"/>
      <c r="T109" s="170"/>
      <c r="U109" s="14"/>
      <c r="V109" s="14"/>
      <c r="W109" s="14"/>
      <c r="X109" s="14"/>
      <c r="Y109" s="14"/>
    </row>
    <row r="110" spans="1:25" s="5" customFormat="1" ht="31.5">
      <c r="A110" s="289" t="s">
        <v>272</v>
      </c>
      <c r="B110" s="315" t="s">
        <v>243</v>
      </c>
      <c r="C110" s="291"/>
      <c r="D110" s="292"/>
      <c r="E110" s="292"/>
      <c r="F110" s="282">
        <v>5</v>
      </c>
      <c r="G110" s="275">
        <v>1.5</v>
      </c>
      <c r="H110" s="276">
        <f t="shared" si="2"/>
        <v>45</v>
      </c>
      <c r="I110" s="291">
        <v>8</v>
      </c>
      <c r="J110" s="110"/>
      <c r="K110" s="110"/>
      <c r="L110" s="110" t="s">
        <v>86</v>
      </c>
      <c r="M110" s="282">
        <f t="shared" si="3"/>
        <v>37</v>
      </c>
      <c r="N110" s="285"/>
      <c r="O110" s="170"/>
      <c r="P110" s="285"/>
      <c r="Q110" s="170"/>
      <c r="R110" s="284" t="s">
        <v>86</v>
      </c>
      <c r="S110" s="110"/>
      <c r="T110" s="170"/>
      <c r="U110" s="14"/>
      <c r="V110" s="14"/>
      <c r="W110" s="14"/>
      <c r="X110" s="14"/>
      <c r="Y110" s="14"/>
    </row>
    <row r="111" spans="1:25" s="5" customFormat="1" ht="15.75">
      <c r="A111" s="289" t="s">
        <v>119</v>
      </c>
      <c r="B111" s="316" t="s">
        <v>156</v>
      </c>
      <c r="C111" s="317"/>
      <c r="D111" s="311"/>
      <c r="E111" s="106"/>
      <c r="F111" s="99"/>
      <c r="G111" s="275">
        <f>G112+G113</f>
        <v>7.5</v>
      </c>
      <c r="H111" s="276">
        <f>H112+H113</f>
        <v>225</v>
      </c>
      <c r="I111" s="291"/>
      <c r="J111" s="292"/>
      <c r="K111" s="292"/>
      <c r="L111" s="292"/>
      <c r="M111" s="314"/>
      <c r="N111" s="98"/>
      <c r="O111" s="100"/>
      <c r="P111" s="98"/>
      <c r="Q111" s="99"/>
      <c r="R111" s="106"/>
      <c r="S111" s="106"/>
      <c r="T111" s="99"/>
      <c r="U111" s="14"/>
      <c r="V111" s="14"/>
      <c r="W111" s="14"/>
      <c r="X111" s="14"/>
      <c r="Y111" s="14"/>
    </row>
    <row r="112" spans="1:25" s="5" customFormat="1" ht="15.75">
      <c r="A112" s="289"/>
      <c r="B112" s="315" t="s">
        <v>125</v>
      </c>
      <c r="C112" s="317"/>
      <c r="D112" s="311"/>
      <c r="E112" s="106"/>
      <c r="F112" s="99"/>
      <c r="G112" s="275">
        <v>3.5</v>
      </c>
      <c r="H112" s="276">
        <f t="shared" si="2"/>
        <v>105</v>
      </c>
      <c r="I112" s="291"/>
      <c r="J112" s="292"/>
      <c r="K112" s="292"/>
      <c r="L112" s="292"/>
      <c r="M112" s="314"/>
      <c r="N112" s="98"/>
      <c r="O112" s="100"/>
      <c r="P112" s="98"/>
      <c r="Q112" s="99"/>
      <c r="R112" s="106"/>
      <c r="S112" s="106"/>
      <c r="T112" s="99"/>
      <c r="U112" s="14"/>
      <c r="V112" s="14"/>
      <c r="W112" s="14"/>
      <c r="X112" s="14"/>
      <c r="Y112" s="14"/>
    </row>
    <row r="113" spans="1:25" s="5" customFormat="1" ht="15.75">
      <c r="A113" s="289" t="s">
        <v>339</v>
      </c>
      <c r="B113" s="315" t="s">
        <v>92</v>
      </c>
      <c r="C113" s="317"/>
      <c r="D113" s="311">
        <v>5</v>
      </c>
      <c r="E113" s="106"/>
      <c r="F113" s="99"/>
      <c r="G113" s="275">
        <v>4</v>
      </c>
      <c r="H113" s="276">
        <f t="shared" si="2"/>
        <v>120</v>
      </c>
      <c r="I113" s="291">
        <v>12</v>
      </c>
      <c r="J113" s="292" t="s">
        <v>79</v>
      </c>
      <c r="K113" s="292"/>
      <c r="L113" s="292" t="s">
        <v>90</v>
      </c>
      <c r="M113" s="314">
        <f>H113-I113</f>
        <v>108</v>
      </c>
      <c r="N113" s="98"/>
      <c r="O113" s="100"/>
      <c r="P113" s="98"/>
      <c r="Q113" s="99"/>
      <c r="R113" s="106" t="s">
        <v>86</v>
      </c>
      <c r="S113" s="106"/>
      <c r="T113" s="99"/>
      <c r="U113" s="14"/>
      <c r="V113" s="14"/>
      <c r="W113" s="14"/>
      <c r="X113" s="14"/>
      <c r="Y113" s="14"/>
    </row>
    <row r="114" spans="1:25" s="5" customFormat="1" ht="31.5">
      <c r="A114" s="289" t="s">
        <v>120</v>
      </c>
      <c r="B114" s="318" t="s">
        <v>270</v>
      </c>
      <c r="C114" s="317">
        <v>5</v>
      </c>
      <c r="D114" s="106"/>
      <c r="E114" s="106"/>
      <c r="F114" s="99"/>
      <c r="G114" s="275">
        <v>3</v>
      </c>
      <c r="H114" s="276">
        <f t="shared" si="2"/>
        <v>90</v>
      </c>
      <c r="I114" s="291">
        <v>12</v>
      </c>
      <c r="J114" s="292" t="s">
        <v>80</v>
      </c>
      <c r="K114" s="292" t="s">
        <v>90</v>
      </c>
      <c r="L114" s="292"/>
      <c r="M114" s="314">
        <f t="shared" si="3"/>
        <v>78</v>
      </c>
      <c r="N114" s="98"/>
      <c r="O114" s="100"/>
      <c r="P114" s="98"/>
      <c r="Q114" s="99"/>
      <c r="R114" s="106" t="s">
        <v>89</v>
      </c>
      <c r="S114" s="106"/>
      <c r="T114" s="99"/>
      <c r="U114" s="14"/>
      <c r="V114" s="14"/>
      <c r="W114" s="14"/>
      <c r="X114" s="14"/>
      <c r="Y114" s="14"/>
    </row>
    <row r="115" spans="1:25" s="5" customFormat="1" ht="31.5">
      <c r="A115" s="289" t="s">
        <v>121</v>
      </c>
      <c r="B115" s="319" t="s">
        <v>226</v>
      </c>
      <c r="C115" s="96"/>
      <c r="D115" s="106" t="s">
        <v>44</v>
      </c>
      <c r="E115" s="106"/>
      <c r="F115" s="99"/>
      <c r="G115" s="307">
        <v>3</v>
      </c>
      <c r="H115" s="308">
        <f t="shared" si="2"/>
        <v>90</v>
      </c>
      <c r="I115" s="309">
        <v>8</v>
      </c>
      <c r="J115" s="106" t="s">
        <v>79</v>
      </c>
      <c r="K115" s="106"/>
      <c r="L115" s="106" t="s">
        <v>90</v>
      </c>
      <c r="M115" s="320">
        <f t="shared" si="3"/>
        <v>82</v>
      </c>
      <c r="N115" s="98"/>
      <c r="O115" s="100"/>
      <c r="P115" s="98"/>
      <c r="Q115" s="99"/>
      <c r="R115" s="96"/>
      <c r="S115" s="96" t="s">
        <v>86</v>
      </c>
      <c r="T115" s="99"/>
      <c r="U115" s="14"/>
      <c r="V115" s="14"/>
      <c r="W115" s="14"/>
      <c r="X115" s="14"/>
      <c r="Y115" s="14"/>
    </row>
    <row r="116" spans="1:25" s="5" customFormat="1" ht="31.5">
      <c r="A116" s="289" t="s">
        <v>167</v>
      </c>
      <c r="B116" s="319" t="s">
        <v>244</v>
      </c>
      <c r="C116" s="291">
        <v>5</v>
      </c>
      <c r="D116" s="292"/>
      <c r="E116" s="292"/>
      <c r="F116" s="314"/>
      <c r="G116" s="293">
        <v>9.5</v>
      </c>
      <c r="H116" s="276">
        <f t="shared" si="2"/>
        <v>285</v>
      </c>
      <c r="I116" s="291">
        <v>12</v>
      </c>
      <c r="J116" s="110" t="s">
        <v>80</v>
      </c>
      <c r="K116" s="110" t="s">
        <v>88</v>
      </c>
      <c r="L116" s="110" t="s">
        <v>88</v>
      </c>
      <c r="M116" s="282">
        <f t="shared" si="3"/>
        <v>273</v>
      </c>
      <c r="N116" s="285"/>
      <c r="O116" s="170"/>
      <c r="P116" s="285"/>
      <c r="Q116" s="170"/>
      <c r="R116" s="284" t="s">
        <v>89</v>
      </c>
      <c r="S116" s="110"/>
      <c r="T116" s="170"/>
      <c r="U116" s="14"/>
      <c r="V116" s="14"/>
      <c r="W116" s="14"/>
      <c r="X116" s="14"/>
      <c r="Y116" s="14"/>
    </row>
    <row r="117" spans="1:25" s="5" customFormat="1" ht="15.75">
      <c r="A117" s="289" t="s">
        <v>224</v>
      </c>
      <c r="B117" s="319" t="s">
        <v>157</v>
      </c>
      <c r="C117" s="291">
        <v>5</v>
      </c>
      <c r="D117" s="292"/>
      <c r="E117" s="292"/>
      <c r="F117" s="314"/>
      <c r="G117" s="275">
        <v>3</v>
      </c>
      <c r="H117" s="276">
        <f t="shared" si="2"/>
        <v>90</v>
      </c>
      <c r="I117" s="291">
        <v>12</v>
      </c>
      <c r="J117" s="110" t="s">
        <v>80</v>
      </c>
      <c r="K117" s="110" t="s">
        <v>88</v>
      </c>
      <c r="L117" s="110" t="s">
        <v>88</v>
      </c>
      <c r="M117" s="282">
        <f t="shared" si="3"/>
        <v>78</v>
      </c>
      <c r="N117" s="98"/>
      <c r="O117" s="99"/>
      <c r="P117" s="98"/>
      <c r="Q117" s="99"/>
      <c r="R117" s="98" t="s">
        <v>89</v>
      </c>
      <c r="S117" s="110"/>
      <c r="T117" s="170"/>
      <c r="U117" s="14"/>
      <c r="V117" s="14"/>
      <c r="W117" s="14"/>
      <c r="X117" s="14"/>
      <c r="Y117" s="14"/>
    </row>
    <row r="118" spans="1:25" s="5" customFormat="1" ht="31.5">
      <c r="A118" s="289" t="s">
        <v>225</v>
      </c>
      <c r="B118" s="319" t="s">
        <v>331</v>
      </c>
      <c r="C118" s="291"/>
      <c r="D118" s="292"/>
      <c r="E118" s="292"/>
      <c r="F118" s="314"/>
      <c r="G118" s="293">
        <f>G119+G120+G121+G122+G123+G124</f>
        <v>22</v>
      </c>
      <c r="H118" s="276">
        <f>H119+H120+H121+H122+H123+H124</f>
        <v>660</v>
      </c>
      <c r="I118" s="313"/>
      <c r="J118" s="110"/>
      <c r="K118" s="110"/>
      <c r="L118" s="110"/>
      <c r="M118" s="282"/>
      <c r="N118" s="285"/>
      <c r="O118" s="170"/>
      <c r="P118" s="285"/>
      <c r="Q118" s="170"/>
      <c r="R118" s="284"/>
      <c r="S118" s="110"/>
      <c r="T118" s="170"/>
      <c r="U118" s="14"/>
      <c r="V118" s="14"/>
      <c r="W118" s="14"/>
      <c r="X118" s="14"/>
      <c r="Y118" s="14"/>
    </row>
    <row r="119" spans="1:25" s="5" customFormat="1" ht="15.75">
      <c r="A119" s="289"/>
      <c r="B119" s="321" t="s">
        <v>125</v>
      </c>
      <c r="C119" s="291"/>
      <c r="D119" s="292"/>
      <c r="E119" s="292"/>
      <c r="F119" s="314"/>
      <c r="G119" s="293">
        <v>1</v>
      </c>
      <c r="H119" s="303">
        <f>G119*30</f>
        <v>30</v>
      </c>
      <c r="I119" s="313"/>
      <c r="J119" s="110"/>
      <c r="K119" s="110"/>
      <c r="L119" s="110"/>
      <c r="M119" s="314"/>
      <c r="N119" s="284"/>
      <c r="O119" s="126"/>
      <c r="P119" s="285"/>
      <c r="Q119" s="170"/>
      <c r="R119" s="284"/>
      <c r="S119" s="110"/>
      <c r="T119" s="170"/>
      <c r="U119" s="14"/>
      <c r="V119" s="14"/>
      <c r="W119" s="14"/>
      <c r="X119" s="14"/>
      <c r="Y119" s="14"/>
    </row>
    <row r="120" spans="1:25" s="5" customFormat="1" ht="31.5">
      <c r="A120" s="289" t="s">
        <v>273</v>
      </c>
      <c r="B120" s="319" t="s">
        <v>299</v>
      </c>
      <c r="C120" s="291"/>
      <c r="D120" s="292">
        <v>4</v>
      </c>
      <c r="E120" s="292"/>
      <c r="F120" s="314"/>
      <c r="G120" s="307">
        <v>7</v>
      </c>
      <c r="H120" s="308">
        <f aca="true" t="shared" si="4" ref="H120:H130">G120*30</f>
        <v>210</v>
      </c>
      <c r="I120" s="309">
        <v>12</v>
      </c>
      <c r="J120" s="110" t="s">
        <v>80</v>
      </c>
      <c r="K120" s="110" t="s">
        <v>88</v>
      </c>
      <c r="L120" s="110" t="s">
        <v>88</v>
      </c>
      <c r="M120" s="310">
        <f aca="true" t="shared" si="5" ref="M120:M130">H120-I120</f>
        <v>198</v>
      </c>
      <c r="N120" s="96"/>
      <c r="O120" s="100"/>
      <c r="P120" s="98"/>
      <c r="Q120" s="99" t="s">
        <v>89</v>
      </c>
      <c r="R120" s="284"/>
      <c r="S120" s="110"/>
      <c r="T120" s="170"/>
      <c r="U120" s="14"/>
      <c r="V120" s="14"/>
      <c r="W120" s="14"/>
      <c r="X120" s="14"/>
      <c r="Y120" s="14"/>
    </row>
    <row r="121" spans="1:25" s="5" customFormat="1" ht="31.5">
      <c r="A121" s="289" t="s">
        <v>274</v>
      </c>
      <c r="B121" s="319" t="s">
        <v>299</v>
      </c>
      <c r="C121" s="291">
        <v>5</v>
      </c>
      <c r="D121" s="292"/>
      <c r="E121" s="292"/>
      <c r="F121" s="314"/>
      <c r="G121" s="275">
        <v>9.5</v>
      </c>
      <c r="H121" s="276">
        <f t="shared" si="4"/>
        <v>285</v>
      </c>
      <c r="I121" s="291">
        <v>12</v>
      </c>
      <c r="J121" s="110" t="s">
        <v>80</v>
      </c>
      <c r="K121" s="110"/>
      <c r="L121" s="110" t="s">
        <v>90</v>
      </c>
      <c r="M121" s="282">
        <f t="shared" si="5"/>
        <v>273</v>
      </c>
      <c r="N121" s="285"/>
      <c r="O121" s="170"/>
      <c r="P121" s="285"/>
      <c r="Q121" s="170"/>
      <c r="R121" s="284" t="s">
        <v>89</v>
      </c>
      <c r="S121" s="110"/>
      <c r="T121" s="170"/>
      <c r="U121" s="14"/>
      <c r="V121" s="14"/>
      <c r="W121" s="14"/>
      <c r="X121" s="14"/>
      <c r="Y121" s="14"/>
    </row>
    <row r="122" spans="1:25" s="5" customFormat="1" ht="31.5">
      <c r="A122" s="289" t="s">
        <v>275</v>
      </c>
      <c r="B122" s="319" t="s">
        <v>299</v>
      </c>
      <c r="C122" s="291" t="s">
        <v>44</v>
      </c>
      <c r="D122" s="292"/>
      <c r="E122" s="292"/>
      <c r="F122" s="314"/>
      <c r="G122" s="293">
        <v>3</v>
      </c>
      <c r="H122" s="276">
        <f t="shared" si="4"/>
        <v>90</v>
      </c>
      <c r="I122" s="313">
        <v>12</v>
      </c>
      <c r="J122" s="110" t="s">
        <v>80</v>
      </c>
      <c r="K122" s="110" t="s">
        <v>90</v>
      </c>
      <c r="L122" s="110"/>
      <c r="M122" s="282">
        <f t="shared" si="5"/>
        <v>78</v>
      </c>
      <c r="N122" s="285"/>
      <c r="O122" s="170"/>
      <c r="P122" s="285"/>
      <c r="Q122" s="170"/>
      <c r="R122" s="284"/>
      <c r="S122" s="110" t="s">
        <v>89</v>
      </c>
      <c r="T122" s="170"/>
      <c r="U122" s="14"/>
      <c r="V122" s="14"/>
      <c r="W122" s="14"/>
      <c r="X122" s="14"/>
      <c r="Y122" s="14"/>
    </row>
    <row r="123" spans="1:25" s="5" customFormat="1" ht="31.5">
      <c r="A123" s="289" t="s">
        <v>276</v>
      </c>
      <c r="B123" s="319" t="s">
        <v>300</v>
      </c>
      <c r="C123" s="291"/>
      <c r="D123" s="292"/>
      <c r="E123" s="292"/>
      <c r="F123" s="282"/>
      <c r="G123" s="293">
        <v>1</v>
      </c>
      <c r="H123" s="303">
        <f t="shared" si="4"/>
        <v>30</v>
      </c>
      <c r="I123" s="313">
        <v>8</v>
      </c>
      <c r="J123" s="110"/>
      <c r="K123" s="110"/>
      <c r="L123" s="110" t="s">
        <v>86</v>
      </c>
      <c r="M123" s="282">
        <f>H123-I123</f>
        <v>22</v>
      </c>
      <c r="N123" s="285"/>
      <c r="O123" s="126"/>
      <c r="P123" s="285"/>
      <c r="Q123" s="170"/>
      <c r="R123" s="284" t="s">
        <v>86</v>
      </c>
      <c r="S123" s="110"/>
      <c r="T123" s="170"/>
      <c r="U123" s="14"/>
      <c r="V123" s="14"/>
      <c r="W123" s="14"/>
      <c r="X123" s="14"/>
      <c r="Y123" s="14"/>
    </row>
    <row r="124" spans="1:25" s="5" customFormat="1" ht="31.5">
      <c r="A124" s="289" t="s">
        <v>344</v>
      </c>
      <c r="B124" s="319" t="s">
        <v>300</v>
      </c>
      <c r="C124" s="291"/>
      <c r="D124" s="292"/>
      <c r="E124" s="292"/>
      <c r="F124" s="282" t="s">
        <v>44</v>
      </c>
      <c r="G124" s="293">
        <v>0.5</v>
      </c>
      <c r="H124" s="303">
        <f t="shared" si="4"/>
        <v>15</v>
      </c>
      <c r="I124" s="313">
        <v>6</v>
      </c>
      <c r="J124" s="110"/>
      <c r="K124" s="110"/>
      <c r="L124" s="110" t="s">
        <v>346</v>
      </c>
      <c r="M124" s="314">
        <f t="shared" si="5"/>
        <v>9</v>
      </c>
      <c r="N124" s="285"/>
      <c r="O124" s="126"/>
      <c r="P124" s="285"/>
      <c r="Q124" s="170"/>
      <c r="R124" s="284"/>
      <c r="S124" s="110" t="s">
        <v>346</v>
      </c>
      <c r="T124" s="170"/>
      <c r="U124" s="14"/>
      <c r="V124" s="14"/>
      <c r="W124" s="14"/>
      <c r="X124" s="14"/>
      <c r="Y124" s="14"/>
    </row>
    <row r="125" spans="1:25" s="5" customFormat="1" ht="31.5">
      <c r="A125" s="322" t="s">
        <v>168</v>
      </c>
      <c r="B125" s="294" t="s">
        <v>238</v>
      </c>
      <c r="C125" s="96"/>
      <c r="D125" s="311"/>
      <c r="E125" s="106"/>
      <c r="F125" s="100"/>
      <c r="G125" s="307">
        <f>G126+G127</f>
        <v>8</v>
      </c>
      <c r="H125" s="308">
        <f>H126+H127</f>
        <v>240</v>
      </c>
      <c r="I125" s="309"/>
      <c r="J125" s="106"/>
      <c r="K125" s="106"/>
      <c r="L125" s="106"/>
      <c r="M125" s="310"/>
      <c r="N125" s="96"/>
      <c r="O125" s="100"/>
      <c r="P125" s="98"/>
      <c r="Q125" s="99"/>
      <c r="R125" s="96"/>
      <c r="S125" s="106"/>
      <c r="T125" s="99"/>
      <c r="U125" s="14"/>
      <c r="V125" s="14"/>
      <c r="W125" s="14"/>
      <c r="X125" s="14"/>
      <c r="Y125" s="14"/>
    </row>
    <row r="126" spans="1:25" s="5" customFormat="1" ht="15.75">
      <c r="A126" s="322"/>
      <c r="B126" s="315" t="s">
        <v>125</v>
      </c>
      <c r="C126" s="96"/>
      <c r="D126" s="311"/>
      <c r="E126" s="106"/>
      <c r="F126" s="100"/>
      <c r="G126" s="307">
        <v>1</v>
      </c>
      <c r="H126" s="308">
        <f>G126*30</f>
        <v>30</v>
      </c>
      <c r="I126" s="309"/>
      <c r="J126" s="106"/>
      <c r="K126" s="106"/>
      <c r="L126" s="106"/>
      <c r="M126" s="310"/>
      <c r="N126" s="96"/>
      <c r="O126" s="100"/>
      <c r="P126" s="98"/>
      <c r="Q126" s="99"/>
      <c r="R126" s="96"/>
      <c r="S126" s="106"/>
      <c r="T126" s="99"/>
      <c r="U126" s="14"/>
      <c r="V126" s="14"/>
      <c r="W126" s="14"/>
      <c r="X126" s="14"/>
      <c r="Y126" s="14"/>
    </row>
    <row r="127" spans="1:25" s="5" customFormat="1" ht="15.75">
      <c r="A127" s="322" t="s">
        <v>294</v>
      </c>
      <c r="B127" s="315" t="s">
        <v>92</v>
      </c>
      <c r="C127" s="96"/>
      <c r="D127" s="311">
        <v>4</v>
      </c>
      <c r="E127" s="106"/>
      <c r="F127" s="100"/>
      <c r="G127" s="307">
        <v>7</v>
      </c>
      <c r="H127" s="308">
        <f t="shared" si="4"/>
        <v>210</v>
      </c>
      <c r="I127" s="309">
        <v>12</v>
      </c>
      <c r="J127" s="106" t="s">
        <v>80</v>
      </c>
      <c r="K127" s="106" t="s">
        <v>90</v>
      </c>
      <c r="L127" s="106"/>
      <c r="M127" s="310">
        <f>H127-I127</f>
        <v>198</v>
      </c>
      <c r="N127" s="96"/>
      <c r="O127" s="100"/>
      <c r="P127" s="98"/>
      <c r="Q127" s="99" t="s">
        <v>89</v>
      </c>
      <c r="R127" s="96"/>
      <c r="S127" s="106"/>
      <c r="T127" s="99"/>
      <c r="U127" s="14"/>
      <c r="V127" s="14"/>
      <c r="W127" s="14"/>
      <c r="X127" s="14"/>
      <c r="Y127" s="14"/>
    </row>
    <row r="128" spans="1:25" s="5" customFormat="1" ht="31.5">
      <c r="A128" s="322" t="s">
        <v>169</v>
      </c>
      <c r="B128" s="323" t="s">
        <v>217</v>
      </c>
      <c r="C128" s="312">
        <v>5</v>
      </c>
      <c r="D128" s="311"/>
      <c r="E128" s="106"/>
      <c r="F128" s="100"/>
      <c r="G128" s="307">
        <v>3</v>
      </c>
      <c r="H128" s="308">
        <f t="shared" si="4"/>
        <v>90</v>
      </c>
      <c r="I128" s="309">
        <v>12</v>
      </c>
      <c r="J128" s="106" t="s">
        <v>79</v>
      </c>
      <c r="K128" s="106" t="s">
        <v>86</v>
      </c>
      <c r="L128" s="106"/>
      <c r="M128" s="310">
        <f t="shared" si="5"/>
        <v>78</v>
      </c>
      <c r="N128" s="96"/>
      <c r="O128" s="100"/>
      <c r="P128" s="98"/>
      <c r="Q128" s="99"/>
      <c r="R128" s="106" t="s">
        <v>89</v>
      </c>
      <c r="S128" s="324"/>
      <c r="T128" s="99"/>
      <c r="U128" s="14"/>
      <c r="V128" s="14"/>
      <c r="W128" s="14"/>
      <c r="X128" s="14"/>
      <c r="Y128" s="14"/>
    </row>
    <row r="129" spans="1:25" s="5" customFormat="1" ht="47.25">
      <c r="A129" s="322" t="s">
        <v>170</v>
      </c>
      <c r="B129" s="323" t="s">
        <v>218</v>
      </c>
      <c r="C129" s="312">
        <v>5</v>
      </c>
      <c r="D129" s="106"/>
      <c r="E129" s="106"/>
      <c r="F129" s="100"/>
      <c r="G129" s="307">
        <v>3</v>
      </c>
      <c r="H129" s="308">
        <f t="shared" si="4"/>
        <v>90</v>
      </c>
      <c r="I129" s="309">
        <v>12</v>
      </c>
      <c r="J129" s="106" t="s">
        <v>79</v>
      </c>
      <c r="K129" s="106"/>
      <c r="L129" s="106" t="s">
        <v>86</v>
      </c>
      <c r="M129" s="310">
        <f t="shared" si="5"/>
        <v>78</v>
      </c>
      <c r="N129" s="96"/>
      <c r="O129" s="100"/>
      <c r="P129" s="98"/>
      <c r="Q129" s="99"/>
      <c r="R129" s="106" t="s">
        <v>89</v>
      </c>
      <c r="S129" s="324"/>
      <c r="T129" s="99"/>
      <c r="U129" s="14"/>
      <c r="V129" s="14"/>
      <c r="W129" s="14"/>
      <c r="X129" s="14"/>
      <c r="Y129" s="14"/>
    </row>
    <row r="130" spans="1:25" s="5" customFormat="1" ht="31.5">
      <c r="A130" s="322" t="s">
        <v>171</v>
      </c>
      <c r="B130" s="323" t="s">
        <v>219</v>
      </c>
      <c r="C130" s="312">
        <v>5</v>
      </c>
      <c r="D130" s="311"/>
      <c r="E130" s="106"/>
      <c r="F130" s="100"/>
      <c r="G130" s="307">
        <v>3</v>
      </c>
      <c r="H130" s="308">
        <f t="shared" si="4"/>
        <v>90</v>
      </c>
      <c r="I130" s="309">
        <v>12</v>
      </c>
      <c r="J130" s="106" t="s">
        <v>79</v>
      </c>
      <c r="K130" s="106" t="s">
        <v>86</v>
      </c>
      <c r="L130" s="106"/>
      <c r="M130" s="310">
        <f t="shared" si="5"/>
        <v>78</v>
      </c>
      <c r="N130" s="96"/>
      <c r="O130" s="100"/>
      <c r="P130" s="98"/>
      <c r="Q130" s="99"/>
      <c r="R130" s="106" t="s">
        <v>89</v>
      </c>
      <c r="S130" s="324"/>
      <c r="T130" s="99"/>
      <c r="U130" s="14"/>
      <c r="V130" s="14"/>
      <c r="W130" s="14"/>
      <c r="X130" s="14"/>
      <c r="Y130" s="14"/>
    </row>
    <row r="131" spans="1:25" s="5" customFormat="1" ht="31.5">
      <c r="A131" s="322" t="s">
        <v>172</v>
      </c>
      <c r="B131" s="323" t="s">
        <v>245</v>
      </c>
      <c r="C131" s="291">
        <v>5</v>
      </c>
      <c r="D131" s="292"/>
      <c r="E131" s="292"/>
      <c r="F131" s="314"/>
      <c r="G131" s="293">
        <v>3</v>
      </c>
      <c r="H131" s="276">
        <f>G131*30</f>
        <v>90</v>
      </c>
      <c r="I131" s="313">
        <v>12</v>
      </c>
      <c r="J131" s="110" t="s">
        <v>79</v>
      </c>
      <c r="K131" s="110" t="s">
        <v>86</v>
      </c>
      <c r="L131" s="110"/>
      <c r="M131" s="282">
        <f>H131-I131</f>
        <v>78</v>
      </c>
      <c r="N131" s="285"/>
      <c r="O131" s="170"/>
      <c r="P131" s="285"/>
      <c r="Q131" s="170"/>
      <c r="R131" s="110" t="s">
        <v>89</v>
      </c>
      <c r="S131" s="324"/>
      <c r="T131" s="170"/>
      <c r="U131" s="14"/>
      <c r="V131" s="14"/>
      <c r="W131" s="14"/>
      <c r="X131" s="14"/>
      <c r="Y131" s="14"/>
    </row>
    <row r="132" spans="1:25" s="5" customFormat="1" ht="47.25">
      <c r="A132" s="322" t="s">
        <v>173</v>
      </c>
      <c r="B132" s="319" t="s">
        <v>159</v>
      </c>
      <c r="C132" s="96"/>
      <c r="D132" s="106"/>
      <c r="E132" s="106"/>
      <c r="F132" s="100"/>
      <c r="G132" s="307">
        <f>G133+G134+G135+G136</f>
        <v>9.5</v>
      </c>
      <c r="H132" s="325">
        <f>H133+H134+H135+H136</f>
        <v>285</v>
      </c>
      <c r="I132" s="326"/>
      <c r="J132" s="106"/>
      <c r="K132" s="106"/>
      <c r="L132" s="106"/>
      <c r="M132" s="310"/>
      <c r="N132" s="96"/>
      <c r="O132" s="100"/>
      <c r="P132" s="98"/>
      <c r="Q132" s="99"/>
      <c r="R132" s="96"/>
      <c r="S132" s="106"/>
      <c r="T132" s="99"/>
      <c r="U132" s="14"/>
      <c r="V132" s="14"/>
      <c r="W132" s="14"/>
      <c r="X132" s="14"/>
      <c r="Y132" s="14"/>
    </row>
    <row r="133" spans="1:25" s="5" customFormat="1" ht="15.75">
      <c r="A133" s="322"/>
      <c r="B133" s="321" t="s">
        <v>125</v>
      </c>
      <c r="C133" s="96"/>
      <c r="D133" s="106"/>
      <c r="E133" s="106"/>
      <c r="F133" s="100"/>
      <c r="G133" s="307">
        <v>1.5</v>
      </c>
      <c r="H133" s="325">
        <f aca="true" t="shared" si="6" ref="H133:H146">G133*30</f>
        <v>45</v>
      </c>
      <c r="I133" s="326"/>
      <c r="J133" s="106"/>
      <c r="K133" s="106"/>
      <c r="L133" s="106"/>
      <c r="M133" s="310"/>
      <c r="N133" s="96"/>
      <c r="O133" s="100"/>
      <c r="P133" s="98"/>
      <c r="Q133" s="99"/>
      <c r="R133" s="96"/>
      <c r="S133" s="106"/>
      <c r="T133" s="99"/>
      <c r="U133" s="14"/>
      <c r="V133" s="14"/>
      <c r="W133" s="14"/>
      <c r="X133" s="14"/>
      <c r="Y133" s="14"/>
    </row>
    <row r="134" spans="1:25" s="5" customFormat="1" ht="47.25">
      <c r="A134" s="322" t="s">
        <v>277</v>
      </c>
      <c r="B134" s="319" t="s">
        <v>160</v>
      </c>
      <c r="C134" s="312">
        <v>4</v>
      </c>
      <c r="D134" s="106"/>
      <c r="E134" s="106"/>
      <c r="F134" s="100"/>
      <c r="G134" s="307">
        <v>6.5</v>
      </c>
      <c r="H134" s="325">
        <f t="shared" si="6"/>
        <v>195</v>
      </c>
      <c r="I134" s="326">
        <v>10</v>
      </c>
      <c r="J134" s="106" t="s">
        <v>80</v>
      </c>
      <c r="K134" s="106"/>
      <c r="L134" s="106" t="s">
        <v>88</v>
      </c>
      <c r="M134" s="310">
        <f>H134-I134</f>
        <v>185</v>
      </c>
      <c r="N134" s="96"/>
      <c r="O134" s="100"/>
      <c r="P134" s="98"/>
      <c r="Q134" s="97" t="s">
        <v>83</v>
      </c>
      <c r="R134" s="98"/>
      <c r="S134" s="106"/>
      <c r="T134" s="99"/>
      <c r="U134" s="14"/>
      <c r="V134" s="14"/>
      <c r="W134" s="14"/>
      <c r="X134" s="14"/>
      <c r="Y134" s="14"/>
    </row>
    <row r="135" spans="1:25" s="5" customFormat="1" ht="47.25">
      <c r="A135" s="322" t="s">
        <v>278</v>
      </c>
      <c r="B135" s="319" t="s">
        <v>161</v>
      </c>
      <c r="C135" s="96"/>
      <c r="D135" s="106"/>
      <c r="E135" s="106"/>
      <c r="F135" s="327"/>
      <c r="G135" s="307">
        <v>1</v>
      </c>
      <c r="H135" s="325">
        <f t="shared" si="6"/>
        <v>30</v>
      </c>
      <c r="I135" s="326">
        <v>8</v>
      </c>
      <c r="J135" s="106"/>
      <c r="K135" s="106"/>
      <c r="L135" s="106" t="s">
        <v>86</v>
      </c>
      <c r="M135" s="310">
        <f>H135-I135</f>
        <v>22</v>
      </c>
      <c r="N135" s="96"/>
      <c r="O135" s="100"/>
      <c r="P135" s="98"/>
      <c r="Q135" s="99"/>
      <c r="R135" s="106" t="s">
        <v>86</v>
      </c>
      <c r="S135" s="106"/>
      <c r="T135" s="99"/>
      <c r="U135" s="14"/>
      <c r="V135" s="14"/>
      <c r="W135" s="14"/>
      <c r="X135" s="14"/>
      <c r="Y135" s="14"/>
    </row>
    <row r="136" spans="1:25" s="5" customFormat="1" ht="47.25">
      <c r="A136" s="322" t="s">
        <v>345</v>
      </c>
      <c r="B136" s="319" t="s">
        <v>161</v>
      </c>
      <c r="C136" s="96"/>
      <c r="D136" s="106"/>
      <c r="E136" s="106"/>
      <c r="F136" s="327" t="s">
        <v>44</v>
      </c>
      <c r="G136" s="307">
        <v>0.5</v>
      </c>
      <c r="H136" s="308">
        <f t="shared" si="6"/>
        <v>15</v>
      </c>
      <c r="I136" s="309">
        <v>6</v>
      </c>
      <c r="J136" s="106"/>
      <c r="K136" s="106"/>
      <c r="L136" s="106" t="s">
        <v>346</v>
      </c>
      <c r="M136" s="310">
        <f>H136-I136</f>
        <v>9</v>
      </c>
      <c r="N136" s="96"/>
      <c r="O136" s="100"/>
      <c r="P136" s="98"/>
      <c r="Q136" s="100"/>
      <c r="R136" s="98"/>
      <c r="S136" s="106" t="s">
        <v>346</v>
      </c>
      <c r="T136" s="99"/>
      <c r="U136" s="14"/>
      <c r="V136" s="14"/>
      <c r="W136" s="14"/>
      <c r="X136" s="14"/>
      <c r="Y136" s="14"/>
    </row>
    <row r="137" spans="1:25" s="5" customFormat="1" ht="31.5">
      <c r="A137" s="322" t="s">
        <v>174</v>
      </c>
      <c r="B137" s="319" t="s">
        <v>332</v>
      </c>
      <c r="C137" s="96"/>
      <c r="D137" s="311"/>
      <c r="E137" s="106"/>
      <c r="F137" s="100"/>
      <c r="G137" s="307">
        <f>G138+G139</f>
        <v>8</v>
      </c>
      <c r="H137" s="308">
        <f>H138+H139</f>
        <v>240</v>
      </c>
      <c r="I137" s="309"/>
      <c r="J137" s="106"/>
      <c r="K137" s="106"/>
      <c r="L137" s="106"/>
      <c r="M137" s="310"/>
      <c r="N137" s="96"/>
      <c r="O137" s="100"/>
      <c r="P137" s="98"/>
      <c r="Q137" s="100"/>
      <c r="R137" s="98"/>
      <c r="S137" s="106"/>
      <c r="T137" s="99"/>
      <c r="U137" s="14"/>
      <c r="V137" s="14"/>
      <c r="W137" s="14"/>
      <c r="X137" s="14"/>
      <c r="Y137" s="14"/>
    </row>
    <row r="138" spans="1:25" s="5" customFormat="1" ht="15.75">
      <c r="A138" s="322"/>
      <c r="B138" s="306" t="s">
        <v>125</v>
      </c>
      <c r="C138" s="96"/>
      <c r="D138" s="311"/>
      <c r="E138" s="106"/>
      <c r="F138" s="100"/>
      <c r="G138" s="307">
        <v>1.5</v>
      </c>
      <c r="H138" s="308">
        <f t="shared" si="6"/>
        <v>45</v>
      </c>
      <c r="I138" s="309"/>
      <c r="J138" s="106"/>
      <c r="K138" s="106"/>
      <c r="L138" s="106"/>
      <c r="M138" s="310"/>
      <c r="N138" s="96"/>
      <c r="O138" s="100"/>
      <c r="P138" s="98"/>
      <c r="Q138" s="100"/>
      <c r="R138" s="98"/>
      <c r="S138" s="106"/>
      <c r="T138" s="99"/>
      <c r="U138" s="14"/>
      <c r="V138" s="14"/>
      <c r="W138" s="14"/>
      <c r="X138" s="14"/>
      <c r="Y138" s="14"/>
    </row>
    <row r="139" spans="1:25" s="5" customFormat="1" ht="15.75">
      <c r="A139" s="322" t="s">
        <v>325</v>
      </c>
      <c r="B139" s="315" t="s">
        <v>92</v>
      </c>
      <c r="C139" s="312">
        <v>4</v>
      </c>
      <c r="D139" s="311"/>
      <c r="E139" s="106"/>
      <c r="F139" s="100"/>
      <c r="G139" s="307">
        <v>6.5</v>
      </c>
      <c r="H139" s="308">
        <f t="shared" si="6"/>
        <v>195</v>
      </c>
      <c r="I139" s="309">
        <v>10</v>
      </c>
      <c r="J139" s="106" t="s">
        <v>113</v>
      </c>
      <c r="K139" s="106" t="s">
        <v>85</v>
      </c>
      <c r="L139" s="106" t="s">
        <v>88</v>
      </c>
      <c r="M139" s="310">
        <f>H139-I139</f>
        <v>185</v>
      </c>
      <c r="N139" s="96"/>
      <c r="O139" s="100"/>
      <c r="P139" s="98"/>
      <c r="Q139" s="100" t="s">
        <v>83</v>
      </c>
      <c r="R139" s="98"/>
      <c r="S139" s="106"/>
      <c r="T139" s="99"/>
      <c r="U139" s="14"/>
      <c r="V139" s="14"/>
      <c r="W139" s="14"/>
      <c r="X139" s="14"/>
      <c r="Y139" s="14"/>
    </row>
    <row r="140" spans="1:25" s="5" customFormat="1" ht="31.5">
      <c r="A140" s="322" t="s">
        <v>227</v>
      </c>
      <c r="B140" s="319" t="s">
        <v>333</v>
      </c>
      <c r="C140" s="96"/>
      <c r="D140" s="311"/>
      <c r="E140" s="106"/>
      <c r="F140" s="100"/>
      <c r="G140" s="307">
        <f>G141+G142</f>
        <v>7.5</v>
      </c>
      <c r="H140" s="308">
        <f>H141+H142</f>
        <v>225</v>
      </c>
      <c r="I140" s="309"/>
      <c r="J140" s="106"/>
      <c r="K140" s="106"/>
      <c r="L140" s="106"/>
      <c r="M140" s="310"/>
      <c r="N140" s="96"/>
      <c r="O140" s="100"/>
      <c r="P140" s="98"/>
      <c r="Q140" s="100"/>
      <c r="R140" s="98"/>
      <c r="S140" s="106"/>
      <c r="T140" s="99"/>
      <c r="U140" s="14"/>
      <c r="V140" s="14"/>
      <c r="W140" s="14"/>
      <c r="X140" s="14"/>
      <c r="Y140" s="14"/>
    </row>
    <row r="141" spans="1:25" s="5" customFormat="1" ht="15.75">
      <c r="A141" s="322"/>
      <c r="B141" s="306" t="s">
        <v>125</v>
      </c>
      <c r="C141" s="96"/>
      <c r="D141" s="311"/>
      <c r="E141" s="106"/>
      <c r="F141" s="100"/>
      <c r="G141" s="307">
        <v>3.5</v>
      </c>
      <c r="H141" s="308">
        <f t="shared" si="6"/>
        <v>105</v>
      </c>
      <c r="I141" s="309"/>
      <c r="J141" s="106"/>
      <c r="K141" s="106"/>
      <c r="L141" s="106"/>
      <c r="M141" s="310"/>
      <c r="N141" s="96"/>
      <c r="O141" s="100"/>
      <c r="P141" s="98"/>
      <c r="Q141" s="100"/>
      <c r="R141" s="98"/>
      <c r="S141" s="106"/>
      <c r="T141" s="99"/>
      <c r="U141" s="14"/>
      <c r="V141" s="14"/>
      <c r="W141" s="14"/>
      <c r="X141" s="14"/>
      <c r="Y141" s="14"/>
    </row>
    <row r="142" spans="1:25" s="5" customFormat="1" ht="15.75">
      <c r="A142" s="322" t="s">
        <v>302</v>
      </c>
      <c r="B142" s="315" t="s">
        <v>92</v>
      </c>
      <c r="C142" s="96"/>
      <c r="D142" s="311">
        <v>5</v>
      </c>
      <c r="E142" s="106"/>
      <c r="F142" s="100"/>
      <c r="G142" s="307">
        <v>4</v>
      </c>
      <c r="H142" s="308">
        <f t="shared" si="6"/>
        <v>120</v>
      </c>
      <c r="I142" s="309">
        <v>8</v>
      </c>
      <c r="J142" s="106" t="s">
        <v>79</v>
      </c>
      <c r="K142" s="106" t="s">
        <v>88</v>
      </c>
      <c r="L142" s="106" t="s">
        <v>88</v>
      </c>
      <c r="M142" s="310">
        <f>H142-I142</f>
        <v>112</v>
      </c>
      <c r="N142" s="96"/>
      <c r="O142" s="100"/>
      <c r="P142" s="98"/>
      <c r="Q142" s="100"/>
      <c r="R142" s="98" t="s">
        <v>86</v>
      </c>
      <c r="S142" s="106"/>
      <c r="T142" s="99"/>
      <c r="U142" s="14"/>
      <c r="V142" s="14"/>
      <c r="W142" s="14"/>
      <c r="X142" s="14"/>
      <c r="Y142" s="14"/>
    </row>
    <row r="143" spans="1:25" s="5" customFormat="1" ht="31.5">
      <c r="A143" s="322" t="s">
        <v>175</v>
      </c>
      <c r="B143" s="319" t="s">
        <v>220</v>
      </c>
      <c r="C143" s="96"/>
      <c r="D143" s="311" t="s">
        <v>44</v>
      </c>
      <c r="E143" s="106"/>
      <c r="F143" s="100"/>
      <c r="G143" s="307">
        <v>3</v>
      </c>
      <c r="H143" s="308">
        <f t="shared" si="6"/>
        <v>90</v>
      </c>
      <c r="I143" s="309">
        <v>8</v>
      </c>
      <c r="J143" s="106" t="s">
        <v>79</v>
      </c>
      <c r="K143" s="106"/>
      <c r="L143" s="106" t="s">
        <v>90</v>
      </c>
      <c r="M143" s="310">
        <f>H143-I143</f>
        <v>82</v>
      </c>
      <c r="N143" s="96"/>
      <c r="O143" s="100"/>
      <c r="P143" s="98"/>
      <c r="Q143" s="100"/>
      <c r="R143" s="98"/>
      <c r="S143" s="106" t="s">
        <v>86</v>
      </c>
      <c r="T143" s="99"/>
      <c r="U143" s="14"/>
      <c r="V143" s="14"/>
      <c r="W143" s="14"/>
      <c r="X143" s="14"/>
      <c r="Y143" s="14"/>
    </row>
    <row r="144" spans="1:25" s="5" customFormat="1" ht="47.25">
      <c r="A144" s="322" t="s">
        <v>176</v>
      </c>
      <c r="B144" s="319" t="s">
        <v>334</v>
      </c>
      <c r="C144" s="312"/>
      <c r="D144" s="311"/>
      <c r="E144" s="106"/>
      <c r="F144" s="100"/>
      <c r="G144" s="307">
        <f>G145+G146</f>
        <v>9.5</v>
      </c>
      <c r="H144" s="308">
        <f>H145+H146</f>
        <v>285</v>
      </c>
      <c r="I144" s="309"/>
      <c r="J144" s="106"/>
      <c r="K144" s="106"/>
      <c r="L144" s="106"/>
      <c r="M144" s="310"/>
      <c r="N144" s="96"/>
      <c r="O144" s="100"/>
      <c r="P144" s="98"/>
      <c r="Q144" s="100"/>
      <c r="R144" s="98"/>
      <c r="S144" s="106"/>
      <c r="T144" s="99"/>
      <c r="U144" s="14"/>
      <c r="V144" s="14"/>
      <c r="W144" s="14"/>
      <c r="X144" s="14"/>
      <c r="Y144" s="14"/>
    </row>
    <row r="145" spans="1:25" s="5" customFormat="1" ht="15.75">
      <c r="A145" s="322"/>
      <c r="B145" s="306" t="s">
        <v>125</v>
      </c>
      <c r="C145" s="312"/>
      <c r="D145" s="311"/>
      <c r="E145" s="106"/>
      <c r="F145" s="100"/>
      <c r="G145" s="307">
        <v>5.5</v>
      </c>
      <c r="H145" s="308">
        <f t="shared" si="6"/>
        <v>165</v>
      </c>
      <c r="I145" s="309"/>
      <c r="J145" s="106"/>
      <c r="K145" s="106"/>
      <c r="L145" s="106"/>
      <c r="M145" s="310"/>
      <c r="N145" s="96"/>
      <c r="O145" s="100"/>
      <c r="P145" s="98"/>
      <c r="Q145" s="100"/>
      <c r="R145" s="98"/>
      <c r="S145" s="106"/>
      <c r="T145" s="99"/>
      <c r="U145" s="14"/>
      <c r="V145" s="14"/>
      <c r="W145" s="14"/>
      <c r="X145" s="14"/>
      <c r="Y145" s="14"/>
    </row>
    <row r="146" spans="1:25" s="5" customFormat="1" ht="15.75">
      <c r="A146" s="322" t="s">
        <v>307</v>
      </c>
      <c r="B146" s="315" t="s">
        <v>92</v>
      </c>
      <c r="C146" s="312"/>
      <c r="D146" s="311">
        <v>5</v>
      </c>
      <c r="E146" s="106"/>
      <c r="F146" s="100"/>
      <c r="G146" s="307">
        <v>4</v>
      </c>
      <c r="H146" s="308">
        <f t="shared" si="6"/>
        <v>120</v>
      </c>
      <c r="I146" s="309">
        <v>12</v>
      </c>
      <c r="J146" s="106" t="s">
        <v>80</v>
      </c>
      <c r="K146" s="106"/>
      <c r="L146" s="106" t="s">
        <v>90</v>
      </c>
      <c r="M146" s="310">
        <f>H146-I146</f>
        <v>108</v>
      </c>
      <c r="N146" s="96"/>
      <c r="O146" s="100"/>
      <c r="P146" s="98"/>
      <c r="Q146" s="100"/>
      <c r="R146" s="98" t="s">
        <v>89</v>
      </c>
      <c r="S146" s="106"/>
      <c r="T146" s="99"/>
      <c r="U146" s="14"/>
      <c r="V146" s="14"/>
      <c r="W146" s="14"/>
      <c r="X146" s="14"/>
      <c r="Y146" s="14"/>
    </row>
    <row r="147" spans="1:25" s="5" customFormat="1" ht="15.75">
      <c r="A147" s="322" t="s">
        <v>177</v>
      </c>
      <c r="B147" s="315" t="s">
        <v>335</v>
      </c>
      <c r="C147" s="96"/>
      <c r="D147" s="106"/>
      <c r="E147" s="106"/>
      <c r="F147" s="100"/>
      <c r="G147" s="307">
        <f>G148+G149</f>
        <v>8</v>
      </c>
      <c r="H147" s="308">
        <f>H148+H149</f>
        <v>240</v>
      </c>
      <c r="I147" s="309"/>
      <c r="J147" s="106"/>
      <c r="K147" s="106"/>
      <c r="L147" s="106"/>
      <c r="M147" s="310"/>
      <c r="N147" s="96"/>
      <c r="O147" s="100"/>
      <c r="P147" s="98"/>
      <c r="Q147" s="100"/>
      <c r="R147" s="98"/>
      <c r="S147" s="106"/>
      <c r="T147" s="99"/>
      <c r="U147" s="14"/>
      <c r="V147" s="14"/>
      <c r="W147" s="14"/>
      <c r="X147" s="14"/>
      <c r="Y147" s="14"/>
    </row>
    <row r="148" spans="1:25" s="5" customFormat="1" ht="15.75">
      <c r="A148" s="322"/>
      <c r="B148" s="315" t="s">
        <v>125</v>
      </c>
      <c r="C148" s="96"/>
      <c r="D148" s="106"/>
      <c r="E148" s="106"/>
      <c r="F148" s="100"/>
      <c r="G148" s="307">
        <v>1.5</v>
      </c>
      <c r="H148" s="308">
        <f>G148*30</f>
        <v>45</v>
      </c>
      <c r="I148" s="309"/>
      <c r="J148" s="106"/>
      <c r="K148" s="106"/>
      <c r="L148" s="106"/>
      <c r="M148" s="320"/>
      <c r="N148" s="98"/>
      <c r="O148" s="99"/>
      <c r="P148" s="98"/>
      <c r="Q148" s="100"/>
      <c r="R148" s="98"/>
      <c r="S148" s="106"/>
      <c r="T148" s="99"/>
      <c r="U148" s="14"/>
      <c r="V148" s="14"/>
      <c r="W148" s="14"/>
      <c r="X148" s="14"/>
      <c r="Y148" s="14"/>
    </row>
    <row r="149" spans="1:25" s="5" customFormat="1" ht="15.75">
      <c r="A149" s="322" t="s">
        <v>279</v>
      </c>
      <c r="B149" s="315" t="s">
        <v>92</v>
      </c>
      <c r="C149" s="312">
        <v>4</v>
      </c>
      <c r="D149" s="106"/>
      <c r="E149" s="106"/>
      <c r="F149" s="100"/>
      <c r="G149" s="307">
        <v>6.5</v>
      </c>
      <c r="H149" s="308">
        <f>G149*30</f>
        <v>195</v>
      </c>
      <c r="I149" s="309">
        <v>10</v>
      </c>
      <c r="J149" s="106" t="s">
        <v>80</v>
      </c>
      <c r="K149" s="106"/>
      <c r="L149" s="106" t="s">
        <v>88</v>
      </c>
      <c r="M149" s="320">
        <f>H149-I149</f>
        <v>185</v>
      </c>
      <c r="N149" s="98"/>
      <c r="O149" s="99"/>
      <c r="P149" s="98"/>
      <c r="Q149" s="97" t="s">
        <v>83</v>
      </c>
      <c r="R149" s="98"/>
      <c r="S149" s="106"/>
      <c r="T149" s="99"/>
      <c r="U149" s="14"/>
      <c r="V149" s="14"/>
      <c r="W149" s="14"/>
      <c r="X149" s="14"/>
      <c r="Y149" s="14"/>
    </row>
    <row r="150" spans="1:25" s="5" customFormat="1" ht="47.25">
      <c r="A150" s="322" t="s">
        <v>178</v>
      </c>
      <c r="B150" s="319" t="s">
        <v>336</v>
      </c>
      <c r="C150" s="312"/>
      <c r="D150" s="106"/>
      <c r="E150" s="106"/>
      <c r="F150" s="100"/>
      <c r="G150" s="307">
        <f>G151+G152+G153</f>
        <v>12.5</v>
      </c>
      <c r="H150" s="308">
        <f>H151+H152+H153</f>
        <v>375</v>
      </c>
      <c r="I150" s="309"/>
      <c r="J150" s="106"/>
      <c r="K150" s="106"/>
      <c r="L150" s="106"/>
      <c r="M150" s="310"/>
      <c r="N150" s="96"/>
      <c r="O150" s="100"/>
      <c r="P150" s="98"/>
      <c r="Q150" s="100"/>
      <c r="R150" s="98"/>
      <c r="S150" s="106"/>
      <c r="T150" s="99"/>
      <c r="U150" s="14"/>
      <c r="V150" s="14"/>
      <c r="W150" s="14"/>
      <c r="X150" s="14"/>
      <c r="Y150" s="14"/>
    </row>
    <row r="151" spans="1:25" s="5" customFormat="1" ht="15.75">
      <c r="A151" s="322"/>
      <c r="B151" s="306" t="s">
        <v>125</v>
      </c>
      <c r="C151" s="312"/>
      <c r="D151" s="106"/>
      <c r="E151" s="106"/>
      <c r="F151" s="100"/>
      <c r="G151" s="307">
        <v>5.5</v>
      </c>
      <c r="H151" s="276">
        <f>G151*30</f>
        <v>165</v>
      </c>
      <c r="I151" s="326"/>
      <c r="J151" s="106"/>
      <c r="K151" s="106"/>
      <c r="L151" s="106"/>
      <c r="M151" s="310"/>
      <c r="N151" s="96"/>
      <c r="O151" s="100"/>
      <c r="P151" s="98"/>
      <c r="Q151" s="100"/>
      <c r="R151" s="98"/>
      <c r="S151" s="106"/>
      <c r="T151" s="99"/>
      <c r="U151" s="14"/>
      <c r="V151" s="14"/>
      <c r="W151" s="14"/>
      <c r="X151" s="14"/>
      <c r="Y151" s="14"/>
    </row>
    <row r="152" spans="1:25" s="5" customFormat="1" ht="15.75">
      <c r="A152" s="322" t="s">
        <v>179</v>
      </c>
      <c r="B152" s="315" t="s">
        <v>92</v>
      </c>
      <c r="C152" s="312"/>
      <c r="D152" s="311">
        <v>5</v>
      </c>
      <c r="E152" s="106"/>
      <c r="F152" s="100"/>
      <c r="G152" s="275">
        <v>4</v>
      </c>
      <c r="H152" s="276">
        <f>G152*30</f>
        <v>120</v>
      </c>
      <c r="I152" s="291">
        <v>12</v>
      </c>
      <c r="J152" s="292" t="s">
        <v>79</v>
      </c>
      <c r="K152" s="110" t="s">
        <v>86</v>
      </c>
      <c r="L152" s="110"/>
      <c r="M152" s="314">
        <f>H152-I152</f>
        <v>108</v>
      </c>
      <c r="N152" s="96"/>
      <c r="O152" s="100"/>
      <c r="P152" s="98"/>
      <c r="Q152" s="100"/>
      <c r="R152" s="98" t="s">
        <v>89</v>
      </c>
      <c r="S152" s="106"/>
      <c r="T152" s="99"/>
      <c r="U152" s="14"/>
      <c r="V152" s="14"/>
      <c r="W152" s="14"/>
      <c r="X152" s="14"/>
      <c r="Y152" s="14"/>
    </row>
    <row r="153" spans="1:25" s="5" customFormat="1" ht="15.75">
      <c r="A153" s="322" t="s">
        <v>280</v>
      </c>
      <c r="B153" s="315" t="s">
        <v>92</v>
      </c>
      <c r="C153" s="312" t="s">
        <v>44</v>
      </c>
      <c r="D153" s="106"/>
      <c r="E153" s="106"/>
      <c r="F153" s="100"/>
      <c r="G153" s="275">
        <v>3</v>
      </c>
      <c r="H153" s="276">
        <f>G153*30</f>
        <v>90</v>
      </c>
      <c r="I153" s="291">
        <v>12</v>
      </c>
      <c r="J153" s="292" t="s">
        <v>113</v>
      </c>
      <c r="K153" s="292" t="s">
        <v>85</v>
      </c>
      <c r="L153" s="292" t="s">
        <v>90</v>
      </c>
      <c r="M153" s="314">
        <f>H153-I153</f>
        <v>78</v>
      </c>
      <c r="N153" s="96"/>
      <c r="O153" s="100"/>
      <c r="P153" s="98"/>
      <c r="Q153" s="100"/>
      <c r="R153" s="98"/>
      <c r="S153" s="106" t="s">
        <v>89</v>
      </c>
      <c r="T153" s="99"/>
      <c r="U153" s="14"/>
      <c r="V153" s="14"/>
      <c r="W153" s="14"/>
      <c r="X153" s="14"/>
      <c r="Y153" s="14"/>
    </row>
    <row r="154" spans="1:25" s="5" customFormat="1" ht="15.75">
      <c r="A154" s="322" t="s">
        <v>180</v>
      </c>
      <c r="B154" s="323" t="s">
        <v>337</v>
      </c>
      <c r="C154" s="312"/>
      <c r="D154" s="106"/>
      <c r="E154" s="106"/>
      <c r="F154" s="100"/>
      <c r="G154" s="307">
        <f>G155+G156+G157</f>
        <v>12.5</v>
      </c>
      <c r="H154" s="308">
        <f>H155+H156+H157</f>
        <v>375</v>
      </c>
      <c r="I154" s="309"/>
      <c r="J154" s="106"/>
      <c r="K154" s="106"/>
      <c r="L154" s="106"/>
      <c r="M154" s="310"/>
      <c r="N154" s="96"/>
      <c r="O154" s="100"/>
      <c r="P154" s="98"/>
      <c r="Q154" s="100"/>
      <c r="R154" s="98"/>
      <c r="S154" s="106"/>
      <c r="T154" s="99"/>
      <c r="U154" s="14"/>
      <c r="V154" s="14"/>
      <c r="W154" s="14"/>
      <c r="X154" s="14"/>
      <c r="Y154" s="14"/>
    </row>
    <row r="155" spans="1:25" s="5" customFormat="1" ht="15.75">
      <c r="A155" s="322"/>
      <c r="B155" s="306" t="s">
        <v>125</v>
      </c>
      <c r="C155" s="312"/>
      <c r="D155" s="106"/>
      <c r="E155" s="106"/>
      <c r="F155" s="100"/>
      <c r="G155" s="307">
        <v>5.5</v>
      </c>
      <c r="H155" s="276">
        <f>G155*30</f>
        <v>165</v>
      </c>
      <c r="I155" s="326"/>
      <c r="J155" s="106"/>
      <c r="K155" s="106"/>
      <c r="L155" s="106"/>
      <c r="M155" s="310"/>
      <c r="N155" s="96"/>
      <c r="O155" s="100"/>
      <c r="P155" s="98"/>
      <c r="Q155" s="100"/>
      <c r="R155" s="98"/>
      <c r="S155" s="106"/>
      <c r="T155" s="99"/>
      <c r="U155" s="14"/>
      <c r="V155" s="14"/>
      <c r="W155" s="14"/>
      <c r="X155" s="14"/>
      <c r="Y155" s="14"/>
    </row>
    <row r="156" spans="1:25" s="5" customFormat="1" ht="15.75">
      <c r="A156" s="322" t="s">
        <v>281</v>
      </c>
      <c r="B156" s="315" t="s">
        <v>92</v>
      </c>
      <c r="C156" s="96"/>
      <c r="D156" s="311">
        <v>5</v>
      </c>
      <c r="E156" s="106"/>
      <c r="F156" s="100"/>
      <c r="G156" s="275">
        <v>4</v>
      </c>
      <c r="H156" s="276">
        <f>G156*30</f>
        <v>120</v>
      </c>
      <c r="I156" s="291">
        <v>12</v>
      </c>
      <c r="J156" s="110" t="s">
        <v>80</v>
      </c>
      <c r="K156" s="110" t="s">
        <v>90</v>
      </c>
      <c r="L156" s="110"/>
      <c r="M156" s="314">
        <f>H156-I156</f>
        <v>108</v>
      </c>
      <c r="N156" s="96"/>
      <c r="O156" s="100"/>
      <c r="P156" s="98"/>
      <c r="Q156" s="100"/>
      <c r="R156" s="98" t="s">
        <v>89</v>
      </c>
      <c r="S156" s="106"/>
      <c r="T156" s="99"/>
      <c r="U156" s="14"/>
      <c r="V156" s="14"/>
      <c r="W156" s="14"/>
      <c r="X156" s="14"/>
      <c r="Y156" s="14"/>
    </row>
    <row r="157" spans="1:25" s="5" customFormat="1" ht="15.75">
      <c r="A157" s="322" t="s">
        <v>282</v>
      </c>
      <c r="B157" s="315" t="s">
        <v>92</v>
      </c>
      <c r="C157" s="96" t="s">
        <v>44</v>
      </c>
      <c r="D157" s="311"/>
      <c r="E157" s="106"/>
      <c r="F157" s="100"/>
      <c r="G157" s="275">
        <v>3</v>
      </c>
      <c r="H157" s="276">
        <f>G157*30</f>
        <v>90</v>
      </c>
      <c r="I157" s="291">
        <v>12</v>
      </c>
      <c r="J157" s="110" t="s">
        <v>79</v>
      </c>
      <c r="K157" s="110" t="s">
        <v>90</v>
      </c>
      <c r="L157" s="110" t="s">
        <v>79</v>
      </c>
      <c r="M157" s="314">
        <f>H157-I157</f>
        <v>78</v>
      </c>
      <c r="N157" s="96"/>
      <c r="O157" s="100"/>
      <c r="P157" s="98"/>
      <c r="Q157" s="100"/>
      <c r="R157" s="98"/>
      <c r="S157" s="106" t="s">
        <v>89</v>
      </c>
      <c r="T157" s="99"/>
      <c r="U157" s="14"/>
      <c r="V157" s="14"/>
      <c r="W157" s="14"/>
      <c r="X157" s="14"/>
      <c r="Y157" s="14"/>
    </row>
    <row r="158" spans="1:25" s="5" customFormat="1" ht="15.75">
      <c r="A158" s="322" t="s">
        <v>228</v>
      </c>
      <c r="B158" s="328" t="s">
        <v>107</v>
      </c>
      <c r="C158" s="96"/>
      <c r="D158" s="106"/>
      <c r="E158" s="106"/>
      <c r="F158" s="100"/>
      <c r="G158" s="307">
        <f>G159+G160+G161</f>
        <v>11.5</v>
      </c>
      <c r="H158" s="325">
        <f>H159+H160+H161</f>
        <v>345</v>
      </c>
      <c r="I158" s="326"/>
      <c r="J158" s="106"/>
      <c r="K158" s="106"/>
      <c r="L158" s="106"/>
      <c r="M158" s="310"/>
      <c r="N158" s="96"/>
      <c r="O158" s="100"/>
      <c r="P158" s="98"/>
      <c r="Q158" s="100"/>
      <c r="R158" s="98"/>
      <c r="S158" s="106"/>
      <c r="T158" s="99"/>
      <c r="U158" s="14"/>
      <c r="V158" s="14"/>
      <c r="W158" s="14"/>
      <c r="X158" s="14"/>
      <c r="Y158" s="14"/>
    </row>
    <row r="159" spans="1:25" s="5" customFormat="1" ht="15.75">
      <c r="A159" s="322"/>
      <c r="B159" s="321" t="s">
        <v>125</v>
      </c>
      <c r="C159" s="96"/>
      <c r="D159" s="106"/>
      <c r="E159" s="106"/>
      <c r="F159" s="100"/>
      <c r="G159" s="307">
        <v>3.5</v>
      </c>
      <c r="H159" s="325">
        <f>G159*30</f>
        <v>105</v>
      </c>
      <c r="I159" s="326"/>
      <c r="J159" s="106"/>
      <c r="K159" s="106"/>
      <c r="L159" s="106"/>
      <c r="M159" s="310"/>
      <c r="N159" s="96"/>
      <c r="O159" s="100"/>
      <c r="P159" s="98"/>
      <c r="Q159" s="100"/>
      <c r="R159" s="98"/>
      <c r="S159" s="106"/>
      <c r="T159" s="99"/>
      <c r="U159" s="14"/>
      <c r="V159" s="14"/>
      <c r="W159" s="14"/>
      <c r="X159" s="14"/>
      <c r="Y159" s="14"/>
    </row>
    <row r="160" spans="1:25" s="5" customFormat="1" ht="15.75">
      <c r="A160" s="322" t="s">
        <v>283</v>
      </c>
      <c r="B160" s="328" t="s">
        <v>92</v>
      </c>
      <c r="C160" s="312"/>
      <c r="D160" s="311">
        <v>3</v>
      </c>
      <c r="E160" s="106"/>
      <c r="F160" s="100"/>
      <c r="G160" s="307">
        <v>4</v>
      </c>
      <c r="H160" s="325">
        <f>G160*30</f>
        <v>120</v>
      </c>
      <c r="I160" s="326">
        <v>12</v>
      </c>
      <c r="J160" s="106" t="s">
        <v>83</v>
      </c>
      <c r="K160" s="106" t="s">
        <v>88</v>
      </c>
      <c r="L160" s="106"/>
      <c r="M160" s="310">
        <f>H160-I160</f>
        <v>108</v>
      </c>
      <c r="N160" s="96"/>
      <c r="O160" s="100"/>
      <c r="P160" s="98" t="s">
        <v>89</v>
      </c>
      <c r="Q160" s="100"/>
      <c r="R160" s="98"/>
      <c r="S160" s="106"/>
      <c r="T160" s="99"/>
      <c r="U160" s="14"/>
      <c r="V160" s="14"/>
      <c r="W160" s="14"/>
      <c r="X160" s="14"/>
      <c r="Y160" s="14"/>
    </row>
    <row r="161" spans="1:25" s="5" customFormat="1" ht="15.75">
      <c r="A161" s="322" t="s">
        <v>295</v>
      </c>
      <c r="B161" s="328" t="s">
        <v>92</v>
      </c>
      <c r="C161" s="312">
        <v>4</v>
      </c>
      <c r="D161" s="106"/>
      <c r="E161" s="100"/>
      <c r="F161" s="100"/>
      <c r="G161" s="307">
        <v>4</v>
      </c>
      <c r="H161" s="325">
        <f>G161*30</f>
        <v>120</v>
      </c>
      <c r="I161" s="326">
        <v>12</v>
      </c>
      <c r="J161" s="106" t="s">
        <v>80</v>
      </c>
      <c r="K161" s="106"/>
      <c r="L161" s="106" t="s">
        <v>90</v>
      </c>
      <c r="M161" s="310">
        <f>H161-I161</f>
        <v>108</v>
      </c>
      <c r="N161" s="96"/>
      <c r="O161" s="97"/>
      <c r="P161" s="98"/>
      <c r="Q161" s="100" t="s">
        <v>89</v>
      </c>
      <c r="R161" s="98"/>
      <c r="S161" s="100"/>
      <c r="T161" s="99"/>
      <c r="U161" s="14"/>
      <c r="V161" s="14"/>
      <c r="W161" s="14"/>
      <c r="X161" s="14"/>
      <c r="Y161" s="14"/>
    </row>
    <row r="162" spans="1:25" s="5" customFormat="1" ht="31.5">
      <c r="A162" s="322" t="s">
        <v>181</v>
      </c>
      <c r="B162" s="323" t="s">
        <v>338</v>
      </c>
      <c r="C162" s="329"/>
      <c r="D162" s="330"/>
      <c r="E162" s="331"/>
      <c r="F162" s="331"/>
      <c r="G162" s="275">
        <f>G163+G164</f>
        <v>7.5</v>
      </c>
      <c r="H162" s="276">
        <f>H163+H164</f>
        <v>225</v>
      </c>
      <c r="I162" s="291"/>
      <c r="J162" s="110"/>
      <c r="K162" s="110"/>
      <c r="L162" s="110"/>
      <c r="M162" s="314"/>
      <c r="N162" s="284"/>
      <c r="O162" s="332"/>
      <c r="P162" s="285"/>
      <c r="Q162" s="126"/>
      <c r="R162" s="285"/>
      <c r="S162" s="126"/>
      <c r="T162" s="333"/>
      <c r="U162" s="14"/>
      <c r="V162" s="14"/>
      <c r="W162" s="14"/>
      <c r="X162" s="14"/>
      <c r="Y162" s="14"/>
    </row>
    <row r="163" spans="1:25" s="5" customFormat="1" ht="15.75">
      <c r="A163" s="322"/>
      <c r="B163" s="321" t="s">
        <v>125</v>
      </c>
      <c r="C163" s="329"/>
      <c r="D163" s="330"/>
      <c r="E163" s="331"/>
      <c r="F163" s="331"/>
      <c r="G163" s="275">
        <v>3.5</v>
      </c>
      <c r="H163" s="300">
        <f>G163*30</f>
        <v>105</v>
      </c>
      <c r="I163" s="291"/>
      <c r="J163" s="110"/>
      <c r="K163" s="110"/>
      <c r="L163" s="110"/>
      <c r="M163" s="314"/>
      <c r="N163" s="284"/>
      <c r="O163" s="332"/>
      <c r="P163" s="285"/>
      <c r="Q163" s="126"/>
      <c r="R163" s="285"/>
      <c r="S163" s="126"/>
      <c r="T163" s="333"/>
      <c r="U163" s="14"/>
      <c r="V163" s="14"/>
      <c r="W163" s="14"/>
      <c r="X163" s="14"/>
      <c r="Y163" s="14"/>
    </row>
    <row r="164" spans="1:25" s="5" customFormat="1" ht="15.75">
      <c r="A164" s="322" t="s">
        <v>301</v>
      </c>
      <c r="B164" s="328" t="s">
        <v>92</v>
      </c>
      <c r="C164" s="329"/>
      <c r="D164" s="330">
        <v>5</v>
      </c>
      <c r="E164" s="331"/>
      <c r="F164" s="331"/>
      <c r="G164" s="275">
        <v>4</v>
      </c>
      <c r="H164" s="300">
        <f>G164*30</f>
        <v>120</v>
      </c>
      <c r="I164" s="291">
        <v>8</v>
      </c>
      <c r="J164" s="110" t="s">
        <v>79</v>
      </c>
      <c r="K164" s="110"/>
      <c r="L164" s="110" t="s">
        <v>90</v>
      </c>
      <c r="M164" s="314">
        <f>H164-I164</f>
        <v>112</v>
      </c>
      <c r="N164" s="284"/>
      <c r="O164" s="332"/>
      <c r="P164" s="285"/>
      <c r="Q164" s="126"/>
      <c r="R164" s="285" t="s">
        <v>86</v>
      </c>
      <c r="S164" s="126"/>
      <c r="T164" s="333"/>
      <c r="U164" s="14"/>
      <c r="V164" s="14"/>
      <c r="W164" s="14"/>
      <c r="X164" s="14"/>
      <c r="Y164" s="14"/>
    </row>
    <row r="165" spans="1:25" s="5" customFormat="1" ht="31.5">
      <c r="A165" s="322" t="s">
        <v>182</v>
      </c>
      <c r="B165" s="323" t="s">
        <v>162</v>
      </c>
      <c r="C165" s="96"/>
      <c r="D165" s="106"/>
      <c r="E165" s="106"/>
      <c r="F165" s="100"/>
      <c r="G165" s="307">
        <f>G166+G167+G168+G169</f>
        <v>13</v>
      </c>
      <c r="H165" s="325">
        <f>H166+H167+H168+H169</f>
        <v>390</v>
      </c>
      <c r="I165" s="326"/>
      <c r="J165" s="106"/>
      <c r="K165" s="106"/>
      <c r="L165" s="106"/>
      <c r="M165" s="310"/>
      <c r="N165" s="96"/>
      <c r="O165" s="100"/>
      <c r="P165" s="98"/>
      <c r="Q165" s="100"/>
      <c r="R165" s="98"/>
      <c r="S165" s="106"/>
      <c r="T165" s="99"/>
      <c r="U165" s="14"/>
      <c r="V165" s="14"/>
      <c r="W165" s="14"/>
      <c r="X165" s="14"/>
      <c r="Y165" s="14"/>
    </row>
    <row r="166" spans="1:25" s="5" customFormat="1" ht="15.75">
      <c r="A166" s="322"/>
      <c r="B166" s="113" t="s">
        <v>125</v>
      </c>
      <c r="C166" s="96"/>
      <c r="D166" s="106"/>
      <c r="E166" s="106"/>
      <c r="F166" s="100"/>
      <c r="G166" s="307">
        <v>3.5</v>
      </c>
      <c r="H166" s="325">
        <f>G166*30</f>
        <v>105</v>
      </c>
      <c r="I166" s="326"/>
      <c r="J166" s="106"/>
      <c r="K166" s="106"/>
      <c r="L166" s="106"/>
      <c r="M166" s="310"/>
      <c r="N166" s="96"/>
      <c r="O166" s="100"/>
      <c r="P166" s="98"/>
      <c r="Q166" s="99"/>
      <c r="R166" s="96"/>
      <c r="S166" s="106"/>
      <c r="T166" s="99"/>
      <c r="U166" s="14"/>
      <c r="V166" s="14"/>
      <c r="W166" s="14"/>
      <c r="X166" s="14"/>
      <c r="Y166" s="14"/>
    </row>
    <row r="167" spans="1:25" s="5" customFormat="1" ht="31.5">
      <c r="A167" s="322" t="s">
        <v>254</v>
      </c>
      <c r="B167" s="323" t="s">
        <v>163</v>
      </c>
      <c r="C167" s="96"/>
      <c r="D167" s="311">
        <v>3</v>
      </c>
      <c r="E167" s="106"/>
      <c r="F167" s="100"/>
      <c r="G167" s="307">
        <v>4</v>
      </c>
      <c r="H167" s="325">
        <f>G167*30</f>
        <v>120</v>
      </c>
      <c r="I167" s="326">
        <v>12</v>
      </c>
      <c r="J167" s="106" t="s">
        <v>83</v>
      </c>
      <c r="K167" s="106" t="s">
        <v>88</v>
      </c>
      <c r="L167" s="106"/>
      <c r="M167" s="310">
        <f>H167-I167</f>
        <v>108</v>
      </c>
      <c r="N167" s="96"/>
      <c r="O167" s="100"/>
      <c r="P167" s="98" t="s">
        <v>89</v>
      </c>
      <c r="Q167" s="99"/>
      <c r="R167" s="96"/>
      <c r="S167" s="106"/>
      <c r="T167" s="99"/>
      <c r="U167" s="14"/>
      <c r="V167" s="14"/>
      <c r="W167" s="14"/>
      <c r="X167" s="14"/>
      <c r="Y167" s="14"/>
    </row>
    <row r="168" spans="1:25" s="5" customFormat="1" ht="31.5">
      <c r="A168" s="322" t="s">
        <v>284</v>
      </c>
      <c r="B168" s="323" t="s">
        <v>163</v>
      </c>
      <c r="C168" s="312">
        <v>4</v>
      </c>
      <c r="D168" s="106"/>
      <c r="E168" s="106"/>
      <c r="F168" s="100"/>
      <c r="G168" s="307">
        <v>4</v>
      </c>
      <c r="H168" s="325">
        <f>G168*30</f>
        <v>120</v>
      </c>
      <c r="I168" s="326">
        <v>12</v>
      </c>
      <c r="J168" s="106" t="s">
        <v>80</v>
      </c>
      <c r="K168" s="106"/>
      <c r="L168" s="106" t="s">
        <v>90</v>
      </c>
      <c r="M168" s="310">
        <f>H168-I168</f>
        <v>108</v>
      </c>
      <c r="N168" s="96"/>
      <c r="O168" s="100"/>
      <c r="P168" s="98"/>
      <c r="Q168" s="99" t="s">
        <v>89</v>
      </c>
      <c r="R168" s="96"/>
      <c r="S168" s="106"/>
      <c r="T168" s="99"/>
      <c r="U168" s="14"/>
      <c r="V168" s="14"/>
      <c r="W168" s="14"/>
      <c r="X168" s="14"/>
      <c r="Y168" s="14"/>
    </row>
    <row r="169" spans="1:25" s="5" customFormat="1" ht="47.25">
      <c r="A169" s="322" t="s">
        <v>297</v>
      </c>
      <c r="B169" s="323" t="s">
        <v>164</v>
      </c>
      <c r="C169" s="96"/>
      <c r="D169" s="106"/>
      <c r="E169" s="106"/>
      <c r="F169" s="327">
        <v>5</v>
      </c>
      <c r="G169" s="307">
        <v>1.5</v>
      </c>
      <c r="H169" s="325">
        <f>G169*30</f>
        <v>45</v>
      </c>
      <c r="I169" s="326">
        <v>8</v>
      </c>
      <c r="J169" s="106"/>
      <c r="K169" s="106"/>
      <c r="L169" s="106" t="s">
        <v>86</v>
      </c>
      <c r="M169" s="310">
        <f>H169-I169</f>
        <v>37</v>
      </c>
      <c r="N169" s="96"/>
      <c r="O169" s="100"/>
      <c r="P169" s="98"/>
      <c r="Q169" s="99"/>
      <c r="R169" s="96" t="s">
        <v>86</v>
      </c>
      <c r="S169" s="106"/>
      <c r="T169" s="99"/>
      <c r="U169" s="14"/>
      <c r="V169" s="14"/>
      <c r="W169" s="14"/>
      <c r="X169" s="14"/>
      <c r="Y169" s="14"/>
    </row>
    <row r="170" spans="1:25" s="5" customFormat="1" ht="31.5">
      <c r="A170" s="322" t="s">
        <v>239</v>
      </c>
      <c r="B170" s="323" t="s">
        <v>285</v>
      </c>
      <c r="C170" s="96"/>
      <c r="D170" s="106"/>
      <c r="E170" s="106"/>
      <c r="F170" s="327"/>
      <c r="G170" s="275">
        <f>G171+G172+G173</f>
        <v>4.5</v>
      </c>
      <c r="H170" s="276">
        <f>H171+H172+H173</f>
        <v>135</v>
      </c>
      <c r="I170" s="291">
        <f>I171+I172+I173</f>
        <v>26</v>
      </c>
      <c r="J170" s="110" t="s">
        <v>80</v>
      </c>
      <c r="K170" s="110"/>
      <c r="L170" s="110" t="s">
        <v>357</v>
      </c>
      <c r="M170" s="282">
        <f>M171+M172+M173</f>
        <v>109</v>
      </c>
      <c r="N170" s="98"/>
      <c r="O170" s="99"/>
      <c r="P170" s="98"/>
      <c r="Q170" s="99"/>
      <c r="R170" s="96"/>
      <c r="S170" s="106"/>
      <c r="T170" s="99"/>
      <c r="U170" s="14"/>
      <c r="V170" s="14"/>
      <c r="W170" s="14"/>
      <c r="X170" s="14"/>
      <c r="Y170" s="14"/>
    </row>
    <row r="171" spans="1:25" s="5" customFormat="1" ht="31.5">
      <c r="A171" s="322" t="s">
        <v>240</v>
      </c>
      <c r="B171" s="323" t="s">
        <v>285</v>
      </c>
      <c r="C171" s="312">
        <v>5</v>
      </c>
      <c r="D171" s="106"/>
      <c r="E171" s="106"/>
      <c r="F171" s="327"/>
      <c r="G171" s="275">
        <v>3</v>
      </c>
      <c r="H171" s="276">
        <f>G171*30</f>
        <v>90</v>
      </c>
      <c r="I171" s="291">
        <v>12</v>
      </c>
      <c r="J171" s="110" t="s">
        <v>80</v>
      </c>
      <c r="K171" s="110"/>
      <c r="L171" s="110" t="s">
        <v>90</v>
      </c>
      <c r="M171" s="282">
        <f>H171-I171</f>
        <v>78</v>
      </c>
      <c r="N171" s="98"/>
      <c r="O171" s="99"/>
      <c r="P171" s="98"/>
      <c r="Q171" s="99"/>
      <c r="R171" s="106" t="s">
        <v>89</v>
      </c>
      <c r="S171" s="106"/>
      <c r="T171" s="99"/>
      <c r="U171" s="14"/>
      <c r="V171" s="14"/>
      <c r="W171" s="14"/>
      <c r="X171" s="14"/>
      <c r="Y171" s="14"/>
    </row>
    <row r="172" spans="1:25" s="5" customFormat="1" ht="31.5">
      <c r="A172" s="322" t="s">
        <v>241</v>
      </c>
      <c r="B172" s="323" t="s">
        <v>286</v>
      </c>
      <c r="C172" s="312"/>
      <c r="D172" s="106"/>
      <c r="E172" s="106"/>
      <c r="F172" s="327"/>
      <c r="G172" s="275">
        <v>1</v>
      </c>
      <c r="H172" s="276">
        <f>G172*30</f>
        <v>30</v>
      </c>
      <c r="I172" s="291">
        <v>8</v>
      </c>
      <c r="J172" s="110"/>
      <c r="K172" s="110"/>
      <c r="L172" s="110" t="s">
        <v>86</v>
      </c>
      <c r="M172" s="282">
        <f>H172-I172</f>
        <v>22</v>
      </c>
      <c r="N172" s="98"/>
      <c r="O172" s="99"/>
      <c r="P172" s="98"/>
      <c r="Q172" s="99"/>
      <c r="R172" s="96" t="s">
        <v>86</v>
      </c>
      <c r="S172" s="106"/>
      <c r="T172" s="99"/>
      <c r="U172" s="14"/>
      <c r="V172" s="14"/>
      <c r="W172" s="14"/>
      <c r="X172" s="14"/>
      <c r="Y172" s="14"/>
    </row>
    <row r="173" spans="1:25" s="5" customFormat="1" ht="31.5">
      <c r="A173" s="322" t="s">
        <v>347</v>
      </c>
      <c r="B173" s="323" t="s">
        <v>286</v>
      </c>
      <c r="C173" s="96"/>
      <c r="D173" s="106"/>
      <c r="E173" s="106"/>
      <c r="F173" s="327" t="s">
        <v>44</v>
      </c>
      <c r="G173" s="275">
        <v>0.5</v>
      </c>
      <c r="H173" s="276">
        <f>G173*30</f>
        <v>15</v>
      </c>
      <c r="I173" s="291">
        <v>6</v>
      </c>
      <c r="J173" s="110"/>
      <c r="K173" s="110"/>
      <c r="L173" s="110" t="s">
        <v>346</v>
      </c>
      <c r="M173" s="282">
        <f>H173-I173</f>
        <v>9</v>
      </c>
      <c r="N173" s="98"/>
      <c r="O173" s="99"/>
      <c r="P173" s="98"/>
      <c r="Q173" s="99"/>
      <c r="R173" s="96"/>
      <c r="S173" s="106" t="s">
        <v>346</v>
      </c>
      <c r="T173" s="99"/>
      <c r="U173" s="14"/>
      <c r="V173" s="14"/>
      <c r="W173" s="14"/>
      <c r="X173" s="14"/>
      <c r="Y173" s="14"/>
    </row>
    <row r="174" spans="1:25" s="5" customFormat="1" ht="47.25">
      <c r="A174" s="322" t="s">
        <v>183</v>
      </c>
      <c r="B174" s="323" t="s">
        <v>356</v>
      </c>
      <c r="C174" s="291"/>
      <c r="D174" s="292"/>
      <c r="E174" s="292"/>
      <c r="F174" s="282"/>
      <c r="G174" s="293">
        <f>G175+G176</f>
        <v>8</v>
      </c>
      <c r="H174" s="276">
        <f>H175+H176</f>
        <v>240</v>
      </c>
      <c r="I174" s="291"/>
      <c r="J174" s="110"/>
      <c r="K174" s="292"/>
      <c r="L174" s="292"/>
      <c r="M174" s="282"/>
      <c r="N174" s="313"/>
      <c r="O174" s="314"/>
      <c r="P174" s="291"/>
      <c r="Q174" s="334"/>
      <c r="R174" s="313"/>
      <c r="S174" s="292"/>
      <c r="T174" s="314"/>
      <c r="U174" s="14"/>
      <c r="V174" s="14"/>
      <c r="W174" s="14"/>
      <c r="X174" s="14"/>
      <c r="Y174" s="14"/>
    </row>
    <row r="175" spans="1:25" s="5" customFormat="1" ht="15.75">
      <c r="A175" s="322"/>
      <c r="B175" s="321" t="s">
        <v>125</v>
      </c>
      <c r="C175" s="152"/>
      <c r="D175" s="153"/>
      <c r="E175" s="153"/>
      <c r="F175" s="154"/>
      <c r="G175" s="293">
        <v>1</v>
      </c>
      <c r="H175" s="276">
        <f>G175*30</f>
        <v>30</v>
      </c>
      <c r="I175" s="152"/>
      <c r="J175" s="164"/>
      <c r="K175" s="153"/>
      <c r="L175" s="153"/>
      <c r="M175" s="154"/>
      <c r="N175" s="335"/>
      <c r="O175" s="336"/>
      <c r="P175" s="152"/>
      <c r="Q175" s="163"/>
      <c r="R175" s="313"/>
      <c r="S175" s="292"/>
      <c r="T175" s="314"/>
      <c r="U175" s="14"/>
      <c r="V175" s="14"/>
      <c r="W175" s="14"/>
      <c r="X175" s="14"/>
      <c r="Y175" s="14"/>
    </row>
    <row r="176" spans="1:25" s="5" customFormat="1" ht="16.5" thickBot="1">
      <c r="A176" s="337" t="s">
        <v>298</v>
      </c>
      <c r="B176" s="328" t="s">
        <v>92</v>
      </c>
      <c r="C176" s="338"/>
      <c r="D176" s="339">
        <v>4</v>
      </c>
      <c r="E176" s="339"/>
      <c r="F176" s="340"/>
      <c r="G176" s="341">
        <v>7</v>
      </c>
      <c r="H176" s="342">
        <f>G176*30</f>
        <v>210</v>
      </c>
      <c r="I176" s="338">
        <v>12</v>
      </c>
      <c r="J176" s="343" t="s">
        <v>80</v>
      </c>
      <c r="K176" s="339"/>
      <c r="L176" s="339" t="s">
        <v>90</v>
      </c>
      <c r="M176" s="340">
        <f>H176-I176</f>
        <v>198</v>
      </c>
      <c r="N176" s="344"/>
      <c r="O176" s="345"/>
      <c r="P176" s="338"/>
      <c r="Q176" s="126" t="s">
        <v>89</v>
      </c>
      <c r="R176" s="344"/>
      <c r="S176" s="339"/>
      <c r="T176" s="345"/>
      <c r="U176" s="14"/>
      <c r="V176" s="14"/>
      <c r="W176" s="14"/>
      <c r="X176" s="14"/>
      <c r="Y176" s="14"/>
    </row>
    <row r="177" spans="1:25" s="5" customFormat="1" ht="16.5" customHeight="1" thickBot="1">
      <c r="A177" s="566" t="s">
        <v>109</v>
      </c>
      <c r="B177" s="567"/>
      <c r="C177" s="567"/>
      <c r="D177" s="567"/>
      <c r="E177" s="567"/>
      <c r="F177" s="568"/>
      <c r="G177" s="209">
        <f>G178+G179</f>
        <v>69</v>
      </c>
      <c r="H177" s="210">
        <f>H178+H179</f>
        <v>2070</v>
      </c>
      <c r="I177" s="130"/>
      <c r="J177" s="131"/>
      <c r="K177" s="131"/>
      <c r="L177" s="131"/>
      <c r="M177" s="207"/>
      <c r="N177" s="144"/>
      <c r="O177" s="148"/>
      <c r="P177" s="208"/>
      <c r="Q177" s="147"/>
      <c r="R177" s="144"/>
      <c r="S177" s="131"/>
      <c r="T177" s="147"/>
      <c r="U177" s="14"/>
      <c r="V177" s="14"/>
      <c r="W177" s="14"/>
      <c r="X177" s="14"/>
      <c r="Y177" s="14"/>
    </row>
    <row r="178" spans="1:25" s="5" customFormat="1" ht="16.5" thickBot="1">
      <c r="A178" s="559" t="s">
        <v>142</v>
      </c>
      <c r="B178" s="560"/>
      <c r="C178" s="560"/>
      <c r="D178" s="560"/>
      <c r="E178" s="560"/>
      <c r="F178" s="561"/>
      <c r="G178" s="209">
        <f>G93</f>
        <v>15</v>
      </c>
      <c r="H178" s="210">
        <f>H93</f>
        <v>450</v>
      </c>
      <c r="I178" s="256"/>
      <c r="J178" s="257"/>
      <c r="K178" s="206"/>
      <c r="L178" s="206"/>
      <c r="M178" s="207"/>
      <c r="N178" s="144"/>
      <c r="O178" s="148"/>
      <c r="P178" s="208"/>
      <c r="Q178" s="147"/>
      <c r="R178" s="144"/>
      <c r="S178" s="131"/>
      <c r="T178" s="147"/>
      <c r="U178" s="14"/>
      <c r="V178" s="14"/>
      <c r="W178" s="14"/>
      <c r="X178" s="14"/>
      <c r="Y178" s="14"/>
    </row>
    <row r="179" spans="1:25" s="5" customFormat="1" ht="16.5" customHeight="1" thickBot="1">
      <c r="A179" s="565" t="s">
        <v>128</v>
      </c>
      <c r="B179" s="608"/>
      <c r="C179" s="608"/>
      <c r="D179" s="608"/>
      <c r="E179" s="608"/>
      <c r="F179" s="609"/>
      <c r="G179" s="209">
        <f>G94</f>
        <v>54</v>
      </c>
      <c r="H179" s="210">
        <f>H94</f>
        <v>1620</v>
      </c>
      <c r="I179" s="130">
        <f>I94</f>
        <v>144</v>
      </c>
      <c r="J179" s="206"/>
      <c r="K179" s="206"/>
      <c r="L179" s="206"/>
      <c r="M179" s="207">
        <f>M94</f>
        <v>1476</v>
      </c>
      <c r="N179" s="144"/>
      <c r="O179" s="148"/>
      <c r="P179" s="208" t="s">
        <v>89</v>
      </c>
      <c r="Q179" s="147" t="s">
        <v>340</v>
      </c>
      <c r="R179" s="144" t="s">
        <v>348</v>
      </c>
      <c r="S179" s="131" t="s">
        <v>349</v>
      </c>
      <c r="T179" s="147"/>
      <c r="U179" s="14"/>
      <c r="V179" s="14"/>
      <c r="W179" s="14"/>
      <c r="X179" s="14"/>
      <c r="Y179" s="14"/>
    </row>
    <row r="180" spans="1:25" s="5" customFormat="1" ht="16.5" thickBot="1">
      <c r="A180" s="562" t="s">
        <v>41</v>
      </c>
      <c r="B180" s="563"/>
      <c r="C180" s="563"/>
      <c r="D180" s="563"/>
      <c r="E180" s="563"/>
      <c r="F180" s="564"/>
      <c r="G180" s="346">
        <f>G181+G182</f>
        <v>69</v>
      </c>
      <c r="H180" s="347">
        <f>H181+H182</f>
        <v>2070</v>
      </c>
      <c r="I180" s="348"/>
      <c r="J180" s="349"/>
      <c r="K180" s="349"/>
      <c r="L180" s="349"/>
      <c r="M180" s="350"/>
      <c r="N180" s="208"/>
      <c r="O180" s="131"/>
      <c r="P180" s="146"/>
      <c r="Q180" s="147"/>
      <c r="R180" s="208"/>
      <c r="S180" s="131"/>
      <c r="T180" s="147"/>
      <c r="U180" s="14"/>
      <c r="V180" s="14"/>
      <c r="W180" s="14"/>
      <c r="X180" s="14"/>
      <c r="Y180" s="14"/>
    </row>
    <row r="181" spans="1:25" s="5" customFormat="1" ht="16.5" thickBot="1">
      <c r="A181" s="559" t="s">
        <v>142</v>
      </c>
      <c r="B181" s="560"/>
      <c r="C181" s="560"/>
      <c r="D181" s="560"/>
      <c r="E181" s="560"/>
      <c r="F181" s="561"/>
      <c r="G181" s="346">
        <f>G178</f>
        <v>15</v>
      </c>
      <c r="H181" s="347">
        <f>H178</f>
        <v>450</v>
      </c>
      <c r="I181" s="348"/>
      <c r="J181" s="349"/>
      <c r="K181" s="349"/>
      <c r="L181" s="349"/>
      <c r="M181" s="350"/>
      <c r="N181" s="208"/>
      <c r="O181" s="131"/>
      <c r="P181" s="146"/>
      <c r="Q181" s="147"/>
      <c r="R181" s="208"/>
      <c r="S181" s="131"/>
      <c r="T181" s="147"/>
      <c r="U181" s="14"/>
      <c r="V181" s="14"/>
      <c r="W181" s="14"/>
      <c r="X181" s="14"/>
      <c r="Y181" s="14"/>
    </row>
    <row r="182" spans="1:25" ht="16.5" customHeight="1" thickBot="1">
      <c r="A182" s="565" t="s">
        <v>128</v>
      </c>
      <c r="B182" s="608"/>
      <c r="C182" s="608"/>
      <c r="D182" s="608"/>
      <c r="E182" s="608"/>
      <c r="F182" s="609"/>
      <c r="G182" s="346">
        <f>G179</f>
        <v>54</v>
      </c>
      <c r="H182" s="347">
        <f>H179</f>
        <v>1620</v>
      </c>
      <c r="I182" s="348">
        <f>I179</f>
        <v>144</v>
      </c>
      <c r="J182" s="349"/>
      <c r="K182" s="349"/>
      <c r="L182" s="349"/>
      <c r="M182" s="350">
        <f>M179</f>
        <v>1476</v>
      </c>
      <c r="N182" s="208"/>
      <c r="O182" s="131"/>
      <c r="P182" s="146" t="s">
        <v>89</v>
      </c>
      <c r="Q182" s="147" t="s">
        <v>340</v>
      </c>
      <c r="R182" s="208" t="s">
        <v>348</v>
      </c>
      <c r="S182" s="131" t="s">
        <v>349</v>
      </c>
      <c r="T182" s="147"/>
      <c r="U182" s="15"/>
      <c r="V182" s="15"/>
      <c r="W182" s="15"/>
      <c r="X182" s="15"/>
      <c r="Y182" s="15"/>
    </row>
    <row r="183" spans="1:25" ht="16.5" customHeight="1" thickBot="1">
      <c r="A183" s="566" t="s">
        <v>42</v>
      </c>
      <c r="B183" s="567"/>
      <c r="C183" s="567"/>
      <c r="D183" s="567"/>
      <c r="E183" s="567"/>
      <c r="F183" s="568"/>
      <c r="G183" s="346">
        <f>G184+G185</f>
        <v>240</v>
      </c>
      <c r="H183" s="347">
        <f>H184+H185</f>
        <v>7200</v>
      </c>
      <c r="I183" s="351"/>
      <c r="J183" s="349"/>
      <c r="K183" s="349"/>
      <c r="L183" s="349"/>
      <c r="M183" s="350"/>
      <c r="N183" s="208"/>
      <c r="O183" s="131"/>
      <c r="P183" s="208"/>
      <c r="Q183" s="147"/>
      <c r="R183" s="208"/>
      <c r="S183" s="131"/>
      <c r="T183" s="147"/>
      <c r="U183" s="15"/>
      <c r="V183" s="15"/>
      <c r="W183" s="15"/>
      <c r="X183" s="15"/>
      <c r="Y183" s="15"/>
    </row>
    <row r="184" spans="1:25" ht="16.5" thickBot="1">
      <c r="A184" s="559" t="s">
        <v>142</v>
      </c>
      <c r="B184" s="560"/>
      <c r="C184" s="560"/>
      <c r="D184" s="560"/>
      <c r="E184" s="560"/>
      <c r="F184" s="561"/>
      <c r="G184" s="346">
        <f>G88+G181</f>
        <v>60</v>
      </c>
      <c r="H184" s="347">
        <f>H88+H181</f>
        <v>1800</v>
      </c>
      <c r="I184" s="351"/>
      <c r="J184" s="349"/>
      <c r="K184" s="349"/>
      <c r="L184" s="349"/>
      <c r="M184" s="350"/>
      <c r="N184" s="208"/>
      <c r="O184" s="131"/>
      <c r="P184" s="208"/>
      <c r="Q184" s="147"/>
      <c r="R184" s="208"/>
      <c r="S184" s="131"/>
      <c r="T184" s="147"/>
      <c r="U184" s="15"/>
      <c r="V184" s="15"/>
      <c r="W184" s="15"/>
      <c r="X184" s="15"/>
      <c r="Y184" s="15"/>
    </row>
    <row r="185" spans="1:25" ht="16.5" customHeight="1" thickBot="1">
      <c r="A185" s="565" t="s">
        <v>128</v>
      </c>
      <c r="B185" s="608"/>
      <c r="C185" s="608"/>
      <c r="D185" s="608"/>
      <c r="E185" s="608"/>
      <c r="F185" s="609"/>
      <c r="G185" s="346">
        <f>G89+G182</f>
        <v>180</v>
      </c>
      <c r="H185" s="347">
        <f>H89+H182</f>
        <v>5400</v>
      </c>
      <c r="I185" s="348">
        <f>I89+I182</f>
        <v>376</v>
      </c>
      <c r="J185" s="349"/>
      <c r="K185" s="349"/>
      <c r="L185" s="349"/>
      <c r="M185" s="350">
        <f>M89+M182</f>
        <v>4664</v>
      </c>
      <c r="N185" s="208" t="s">
        <v>200</v>
      </c>
      <c r="O185" s="131" t="s">
        <v>200</v>
      </c>
      <c r="P185" s="208" t="s">
        <v>351</v>
      </c>
      <c r="Q185" s="147" t="s">
        <v>352</v>
      </c>
      <c r="R185" s="208" t="s">
        <v>353</v>
      </c>
      <c r="S185" s="131" t="s">
        <v>354</v>
      </c>
      <c r="T185" s="352"/>
      <c r="U185" s="15"/>
      <c r="V185" s="15"/>
      <c r="W185" s="15"/>
      <c r="X185" s="15"/>
      <c r="Y185" s="15"/>
    </row>
    <row r="186" spans="1:25" ht="16.5" thickBot="1">
      <c r="A186" s="665" t="s">
        <v>326</v>
      </c>
      <c r="B186" s="666"/>
      <c r="C186" s="666"/>
      <c r="D186" s="666"/>
      <c r="E186" s="666"/>
      <c r="F186" s="666"/>
      <c r="G186" s="666"/>
      <c r="H186" s="666"/>
      <c r="I186" s="666"/>
      <c r="J186" s="666"/>
      <c r="K186" s="666"/>
      <c r="L186" s="666"/>
      <c r="M186" s="667"/>
      <c r="N186" s="208" t="str">
        <f aca="true" t="shared" si="7" ref="N186:S186">N185</f>
        <v>44/14</v>
      </c>
      <c r="O186" s="131" t="str">
        <f t="shared" si="7"/>
        <v>44/14</v>
      </c>
      <c r="P186" s="148" t="str">
        <f t="shared" si="7"/>
        <v>52/16</v>
      </c>
      <c r="Q186" s="147" t="str">
        <f t="shared" si="7"/>
        <v>46/22</v>
      </c>
      <c r="R186" s="208" t="str">
        <f t="shared" si="7"/>
        <v>52/28</v>
      </c>
      <c r="S186" s="131" t="str">
        <f t="shared" si="7"/>
        <v>28/16</v>
      </c>
      <c r="T186" s="147"/>
      <c r="U186" s="15"/>
      <c r="V186" s="15"/>
      <c r="W186" s="15"/>
      <c r="X186" s="15"/>
      <c r="Y186" s="15"/>
    </row>
    <row r="187" spans="1:25" s="5" customFormat="1" ht="16.5" thickBot="1">
      <c r="A187" s="589" t="s">
        <v>38</v>
      </c>
      <c r="B187" s="590"/>
      <c r="C187" s="590"/>
      <c r="D187" s="590"/>
      <c r="E187" s="590"/>
      <c r="F187" s="590"/>
      <c r="G187" s="590"/>
      <c r="H187" s="590"/>
      <c r="I187" s="590"/>
      <c r="J187" s="590"/>
      <c r="K187" s="590"/>
      <c r="L187" s="590"/>
      <c r="M187" s="591"/>
      <c r="N187" s="130">
        <v>3</v>
      </c>
      <c r="O187" s="206">
        <v>5</v>
      </c>
      <c r="P187" s="353">
        <v>5</v>
      </c>
      <c r="Q187" s="354">
        <v>2</v>
      </c>
      <c r="R187" s="353">
        <v>4</v>
      </c>
      <c r="S187" s="355">
        <v>1</v>
      </c>
      <c r="T187" s="356"/>
      <c r="V187" s="16"/>
      <c r="W187" s="16"/>
      <c r="X187" s="16"/>
      <c r="Y187" s="16"/>
    </row>
    <row r="188" spans="1:25" s="5" customFormat="1" ht="16.5" thickBot="1">
      <c r="A188" s="589" t="s">
        <v>39</v>
      </c>
      <c r="B188" s="590"/>
      <c r="C188" s="590"/>
      <c r="D188" s="590"/>
      <c r="E188" s="590"/>
      <c r="F188" s="590"/>
      <c r="G188" s="590"/>
      <c r="H188" s="590"/>
      <c r="I188" s="590"/>
      <c r="J188" s="590"/>
      <c r="K188" s="590"/>
      <c r="L188" s="590"/>
      <c r="M188" s="591"/>
      <c r="N188" s="130">
        <v>4</v>
      </c>
      <c r="O188" s="206">
        <v>1</v>
      </c>
      <c r="P188" s="353">
        <v>1</v>
      </c>
      <c r="Q188" s="354">
        <v>5</v>
      </c>
      <c r="R188" s="353">
        <v>3</v>
      </c>
      <c r="S188" s="355">
        <v>4</v>
      </c>
      <c r="T188" s="356">
        <v>1</v>
      </c>
      <c r="U188" s="15"/>
      <c r="V188" s="15"/>
      <c r="W188" s="15"/>
      <c r="X188" s="15"/>
      <c r="Y188" s="15"/>
    </row>
    <row r="189" spans="1:20" s="5" customFormat="1" ht="16.5" thickBot="1">
      <c r="A189" s="589" t="s">
        <v>229</v>
      </c>
      <c r="B189" s="590"/>
      <c r="C189" s="590"/>
      <c r="D189" s="590"/>
      <c r="E189" s="590"/>
      <c r="F189" s="590"/>
      <c r="G189" s="590"/>
      <c r="H189" s="590"/>
      <c r="I189" s="590"/>
      <c r="J189" s="590"/>
      <c r="K189" s="590"/>
      <c r="L189" s="590"/>
      <c r="M189" s="591"/>
      <c r="N189" s="357"/>
      <c r="O189" s="358"/>
      <c r="P189" s="357"/>
      <c r="Q189" s="354"/>
      <c r="R189" s="353"/>
      <c r="S189" s="358"/>
      <c r="T189" s="359"/>
    </row>
    <row r="190" spans="1:20" s="5" customFormat="1" ht="16.5" thickBot="1">
      <c r="A190" s="589" t="s">
        <v>40</v>
      </c>
      <c r="B190" s="590"/>
      <c r="C190" s="590"/>
      <c r="D190" s="590"/>
      <c r="E190" s="590"/>
      <c r="F190" s="590"/>
      <c r="G190" s="590"/>
      <c r="H190" s="590"/>
      <c r="I190" s="590"/>
      <c r="J190" s="590"/>
      <c r="K190" s="590"/>
      <c r="L190" s="590"/>
      <c r="M190" s="591"/>
      <c r="N190" s="360"/>
      <c r="O190" s="358"/>
      <c r="P190" s="361"/>
      <c r="Q190" s="362"/>
      <c r="R190" s="361">
        <v>1</v>
      </c>
      <c r="S190" s="363">
        <v>1</v>
      </c>
      <c r="T190" s="359"/>
    </row>
    <row r="191" spans="1:20" s="5" customFormat="1" ht="16.5" thickBot="1">
      <c r="A191" s="589" t="s">
        <v>249</v>
      </c>
      <c r="B191" s="590"/>
      <c r="C191" s="590"/>
      <c r="D191" s="590"/>
      <c r="E191" s="590"/>
      <c r="F191" s="590"/>
      <c r="G191" s="590"/>
      <c r="H191" s="590"/>
      <c r="I191" s="590"/>
      <c r="J191" s="590"/>
      <c r="K191" s="590"/>
      <c r="L191" s="590"/>
      <c r="M191" s="591"/>
      <c r="N191" s="645">
        <f>G12+G19+G26+G32+G33+G41+G43+G47+G63+G66+G69+G70+G73</f>
        <v>60</v>
      </c>
      <c r="O191" s="646"/>
      <c r="P191" s="645">
        <f>G22+G34+G37+G42+G50+G53+G59+G64+G65+G97</f>
        <v>60</v>
      </c>
      <c r="Q191" s="646"/>
      <c r="R191" s="645">
        <f>G16+G38+G44+G56+G60+G80+G85+G100</f>
        <v>60</v>
      </c>
      <c r="S191" s="647"/>
      <c r="T191" s="646"/>
    </row>
    <row r="192" spans="1:20" s="5" customFormat="1" ht="16.5" thickBot="1">
      <c r="A192" s="649" t="s">
        <v>205</v>
      </c>
      <c r="B192" s="650"/>
      <c r="C192" s="650"/>
      <c r="D192" s="650"/>
      <c r="E192" s="650"/>
      <c r="F192" s="650"/>
      <c r="G192" s="650"/>
      <c r="H192" s="650"/>
      <c r="I192" s="650"/>
      <c r="J192" s="650"/>
      <c r="K192" s="650"/>
      <c r="L192" s="650"/>
      <c r="M192" s="651"/>
      <c r="N192" s="643" t="s">
        <v>43</v>
      </c>
      <c r="O192" s="644"/>
      <c r="P192" s="641">
        <f>G89/G185*100</f>
        <v>70</v>
      </c>
      <c r="Q192" s="642"/>
      <c r="R192" s="643" t="s">
        <v>110</v>
      </c>
      <c r="S192" s="644"/>
      <c r="T192" s="364">
        <f>G182/G185*100</f>
        <v>30</v>
      </c>
    </row>
    <row r="193" spans="1:20" s="5" customFormat="1" ht="16.5" thickBot="1">
      <c r="A193" s="575" t="s">
        <v>355</v>
      </c>
      <c r="B193" s="576"/>
      <c r="C193" s="576"/>
      <c r="D193" s="576"/>
      <c r="E193" s="576"/>
      <c r="F193" s="576"/>
      <c r="G193" s="576"/>
      <c r="H193" s="576"/>
      <c r="I193" s="576"/>
      <c r="J193" s="576"/>
      <c r="K193" s="576"/>
      <c r="L193" s="576"/>
      <c r="M193" s="576"/>
      <c r="N193" s="576"/>
      <c r="O193" s="576"/>
      <c r="P193" s="576"/>
      <c r="Q193" s="576"/>
      <c r="R193" s="576"/>
      <c r="S193" s="576"/>
      <c r="T193" s="577"/>
    </row>
    <row r="194" spans="1:20" s="5" customFormat="1" ht="47.25">
      <c r="A194" s="76" t="s">
        <v>230</v>
      </c>
      <c r="B194" s="365" t="s">
        <v>202</v>
      </c>
      <c r="C194" s="366"/>
      <c r="D194" s="367"/>
      <c r="E194" s="367"/>
      <c r="F194" s="368"/>
      <c r="G194" s="369">
        <f>G195+G196+G197</f>
        <v>18</v>
      </c>
      <c r="H194" s="370">
        <f>H195+H196+H197</f>
        <v>540</v>
      </c>
      <c r="I194" s="371">
        <f>I195+I196+I197</f>
        <v>60</v>
      </c>
      <c r="J194" s="372"/>
      <c r="K194" s="372"/>
      <c r="L194" s="373" t="s">
        <v>234</v>
      </c>
      <c r="M194" s="374">
        <f>M195+M196+M197</f>
        <v>480</v>
      </c>
      <c r="N194" s="375"/>
      <c r="O194" s="376"/>
      <c r="P194" s="375"/>
      <c r="Q194" s="376"/>
      <c r="R194" s="375"/>
      <c r="S194" s="377"/>
      <c r="T194" s="376"/>
    </row>
    <row r="195" spans="1:20" s="5" customFormat="1" ht="15.75">
      <c r="A195" s="289" t="s">
        <v>232</v>
      </c>
      <c r="B195" s="378" t="s">
        <v>203</v>
      </c>
      <c r="C195" s="87">
        <v>2</v>
      </c>
      <c r="D195" s="379">
        <v>1</v>
      </c>
      <c r="E195" s="379"/>
      <c r="F195" s="125"/>
      <c r="G195" s="275">
        <v>7</v>
      </c>
      <c r="H195" s="380">
        <f>G195*30</f>
        <v>210</v>
      </c>
      <c r="I195" s="69">
        <v>24</v>
      </c>
      <c r="J195" s="379"/>
      <c r="K195" s="379"/>
      <c r="L195" s="110" t="s">
        <v>204</v>
      </c>
      <c r="M195" s="381">
        <f>H195-I195</f>
        <v>186</v>
      </c>
      <c r="N195" s="285" t="s">
        <v>191</v>
      </c>
      <c r="O195" s="170" t="s">
        <v>191</v>
      </c>
      <c r="P195" s="285"/>
      <c r="Q195" s="170"/>
      <c r="R195" s="285"/>
      <c r="S195" s="110"/>
      <c r="T195" s="170"/>
    </row>
    <row r="196" spans="1:20" s="5" customFormat="1" ht="15.75">
      <c r="A196" s="289" t="s">
        <v>231</v>
      </c>
      <c r="B196" s="378" t="s">
        <v>203</v>
      </c>
      <c r="C196" s="87">
        <v>4</v>
      </c>
      <c r="D196" s="379">
        <v>3</v>
      </c>
      <c r="E196" s="379"/>
      <c r="F196" s="125"/>
      <c r="G196" s="275">
        <v>6</v>
      </c>
      <c r="H196" s="380">
        <f>G196*30</f>
        <v>180</v>
      </c>
      <c r="I196" s="69">
        <v>24</v>
      </c>
      <c r="J196" s="379"/>
      <c r="K196" s="379"/>
      <c r="L196" s="110" t="s">
        <v>204</v>
      </c>
      <c r="M196" s="381">
        <f>H196-I196</f>
        <v>156</v>
      </c>
      <c r="N196" s="285"/>
      <c r="O196" s="170"/>
      <c r="P196" s="285" t="s">
        <v>191</v>
      </c>
      <c r="Q196" s="170" t="s">
        <v>191</v>
      </c>
      <c r="R196" s="285"/>
      <c r="S196" s="110"/>
      <c r="T196" s="170"/>
    </row>
    <row r="197" spans="1:20" s="5" customFormat="1" ht="16.5" thickBot="1">
      <c r="A197" s="382" t="s">
        <v>233</v>
      </c>
      <c r="B197" s="383" t="s">
        <v>203</v>
      </c>
      <c r="C197" s="384">
        <v>5</v>
      </c>
      <c r="D197" s="385"/>
      <c r="E197" s="385"/>
      <c r="F197" s="386"/>
      <c r="G197" s="387">
        <v>5</v>
      </c>
      <c r="H197" s="388">
        <f>G197*30</f>
        <v>150</v>
      </c>
      <c r="I197" s="193">
        <v>12</v>
      </c>
      <c r="J197" s="385"/>
      <c r="K197" s="385"/>
      <c r="L197" s="343" t="s">
        <v>191</v>
      </c>
      <c r="M197" s="389">
        <f>H197-I197</f>
        <v>138</v>
      </c>
      <c r="N197" s="390"/>
      <c r="O197" s="391"/>
      <c r="P197" s="390"/>
      <c r="Q197" s="391"/>
      <c r="R197" s="390" t="s">
        <v>191</v>
      </c>
      <c r="S197" s="343"/>
      <c r="T197" s="391"/>
    </row>
    <row r="198" spans="1:20" s="5" customFormat="1" ht="15.75">
      <c r="A198" s="639" t="s">
        <v>206</v>
      </c>
      <c r="B198" s="639"/>
      <c r="C198" s="639"/>
      <c r="D198" s="639"/>
      <c r="E198" s="639"/>
      <c r="F198" s="639"/>
      <c r="G198" s="639"/>
      <c r="H198" s="639"/>
      <c r="I198" s="639"/>
      <c r="J198" s="639"/>
      <c r="K198" s="639"/>
      <c r="L198" s="639"/>
      <c r="M198" s="639"/>
      <c r="N198" s="639"/>
      <c r="O198" s="639"/>
      <c r="P198" s="639"/>
      <c r="Q198" s="639"/>
      <c r="R198" s="639"/>
      <c r="S198" s="639"/>
      <c r="T198" s="639"/>
    </row>
    <row r="199" spans="14:20" s="5" customFormat="1" ht="32.25" customHeight="1">
      <c r="N199" s="392"/>
      <c r="O199" s="392"/>
      <c r="P199" s="392"/>
      <c r="Q199" s="392"/>
      <c r="R199" s="392"/>
      <c r="S199" s="392"/>
      <c r="T199" s="392"/>
    </row>
    <row r="200" spans="2:20" s="5" customFormat="1" ht="15.75">
      <c r="B200" s="393" t="s">
        <v>207</v>
      </c>
      <c r="D200" s="640"/>
      <c r="E200" s="640"/>
      <c r="F200" s="640"/>
      <c r="G200" s="640"/>
      <c r="I200" s="580" t="s">
        <v>363</v>
      </c>
      <c r="J200" s="580"/>
      <c r="K200" s="580"/>
      <c r="N200" s="392"/>
      <c r="O200" s="392"/>
      <c r="P200" s="392"/>
      <c r="Q200" s="392"/>
      <c r="R200" s="392"/>
      <c r="S200" s="392"/>
      <c r="T200" s="392"/>
    </row>
    <row r="201" spans="2:22" s="5" customFormat="1" ht="15.75">
      <c r="B201" s="394"/>
      <c r="C201" s="394"/>
      <c r="D201" s="394"/>
      <c r="E201" s="394"/>
      <c r="F201" s="394"/>
      <c r="G201" s="394"/>
      <c r="H201" s="394"/>
      <c r="I201" s="394"/>
      <c r="J201" s="394"/>
      <c r="K201" s="394"/>
      <c r="N201" s="392"/>
      <c r="O201" s="392"/>
      <c r="P201" s="392"/>
      <c r="Q201" s="392"/>
      <c r="R201" s="392"/>
      <c r="S201" s="392"/>
      <c r="T201" s="392"/>
      <c r="U201" s="20"/>
      <c r="V201" s="21"/>
    </row>
    <row r="202" spans="2:22" s="5" customFormat="1" ht="15.75">
      <c r="B202" s="395" t="s">
        <v>123</v>
      </c>
      <c r="C202" s="394"/>
      <c r="D202" s="648"/>
      <c r="E202" s="648"/>
      <c r="F202" s="648"/>
      <c r="G202" s="648"/>
      <c r="H202" s="397"/>
      <c r="I202" s="578" t="s">
        <v>364</v>
      </c>
      <c r="J202" s="578"/>
      <c r="K202" s="578"/>
      <c r="L202" s="578"/>
      <c r="N202" s="392"/>
      <c r="O202" s="392"/>
      <c r="P202" s="392"/>
      <c r="Q202" s="392"/>
      <c r="R202" s="392"/>
      <c r="S202" s="392"/>
      <c r="T202" s="392"/>
      <c r="U202" s="20"/>
      <c r="V202" s="21"/>
    </row>
    <row r="203" spans="2:22" s="5" customFormat="1" ht="15.75">
      <c r="B203" s="394"/>
      <c r="C203" s="394"/>
      <c r="D203" s="394"/>
      <c r="E203" s="394"/>
      <c r="F203" s="398"/>
      <c r="G203" s="398"/>
      <c r="H203" s="395"/>
      <c r="I203" s="395"/>
      <c r="J203" s="399"/>
      <c r="K203" s="399"/>
      <c r="N203" s="392"/>
      <c r="O203" s="392"/>
      <c r="P203" s="392"/>
      <c r="Q203" s="392"/>
      <c r="R203" s="392"/>
      <c r="S203" s="392"/>
      <c r="T203" s="392"/>
      <c r="U203" s="20"/>
      <c r="V203" s="21"/>
    </row>
    <row r="204" spans="2:22" s="5" customFormat="1" ht="15.75">
      <c r="B204" s="395" t="s">
        <v>71</v>
      </c>
      <c r="C204" s="394"/>
      <c r="D204" s="396"/>
      <c r="E204" s="396"/>
      <c r="F204" s="400"/>
      <c r="G204" s="400"/>
      <c r="H204" s="397"/>
      <c r="I204" s="578" t="s">
        <v>365</v>
      </c>
      <c r="J204" s="578"/>
      <c r="K204" s="578"/>
      <c r="L204" s="578"/>
      <c r="N204" s="392"/>
      <c r="O204" s="392"/>
      <c r="P204" s="392"/>
      <c r="Q204" s="392"/>
      <c r="R204" s="392"/>
      <c r="S204" s="392"/>
      <c r="T204" s="392"/>
      <c r="U204" s="20"/>
      <c r="V204" s="21"/>
    </row>
    <row r="205" spans="8:22" s="5" customFormat="1" ht="15.75">
      <c r="H205" s="401"/>
      <c r="I205" s="401"/>
      <c r="J205" s="401"/>
      <c r="K205" s="401"/>
      <c r="N205" s="392"/>
      <c r="O205" s="392"/>
      <c r="P205" s="392"/>
      <c r="Q205" s="392"/>
      <c r="R205" s="392"/>
      <c r="S205" s="392"/>
      <c r="T205" s="392"/>
      <c r="U205" s="20"/>
      <c r="V205" s="21"/>
    </row>
    <row r="206" spans="2:22" s="5" customFormat="1" ht="15.75">
      <c r="B206" s="395" t="s">
        <v>72</v>
      </c>
      <c r="C206" s="394"/>
      <c r="D206" s="648"/>
      <c r="E206" s="648"/>
      <c r="F206" s="648"/>
      <c r="G206" s="648"/>
      <c r="H206" s="397"/>
      <c r="I206" s="578" t="s">
        <v>366</v>
      </c>
      <c r="J206" s="578"/>
      <c r="K206" s="578"/>
      <c r="L206" s="578"/>
      <c r="N206" s="392"/>
      <c r="O206" s="392"/>
      <c r="P206" s="392"/>
      <c r="Q206" s="392"/>
      <c r="R206" s="392"/>
      <c r="S206" s="392"/>
      <c r="U206" s="20"/>
      <c r="V206" s="21"/>
    </row>
    <row r="207" spans="14:22" s="5" customFormat="1" ht="15.75">
      <c r="N207" s="392"/>
      <c r="O207" s="392"/>
      <c r="P207" s="392"/>
      <c r="Q207" s="392"/>
      <c r="R207" s="392"/>
      <c r="S207" s="392"/>
      <c r="U207" s="20"/>
      <c r="V207" s="21"/>
    </row>
    <row r="208" spans="2:22" s="5" customFormat="1" ht="15.75">
      <c r="B208" s="395" t="s">
        <v>367</v>
      </c>
      <c r="C208" s="394"/>
      <c r="D208" s="648"/>
      <c r="E208" s="648"/>
      <c r="F208" s="648"/>
      <c r="G208" s="648"/>
      <c r="H208" s="397"/>
      <c r="I208" s="578" t="s">
        <v>368</v>
      </c>
      <c r="J208" s="578"/>
      <c r="K208" s="578"/>
      <c r="L208" s="578"/>
      <c r="N208" s="392"/>
      <c r="O208" s="392"/>
      <c r="P208" s="392"/>
      <c r="Q208" s="392"/>
      <c r="R208" s="392"/>
      <c r="S208" s="392"/>
      <c r="T208" s="392"/>
      <c r="U208" s="20"/>
      <c r="V208" s="21"/>
    </row>
    <row r="209" spans="1:22" s="5" customFormat="1" ht="15.75">
      <c r="A209" s="402"/>
      <c r="B209" s="8"/>
      <c r="C209" s="403"/>
      <c r="D209" s="404"/>
      <c r="E209" s="404"/>
      <c r="F209" s="403"/>
      <c r="G209" s="403"/>
      <c r="H209" s="403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20"/>
      <c r="V209" s="21"/>
    </row>
    <row r="210" spans="1:22" s="5" customFormat="1" ht="15.75">
      <c r="A210" s="402"/>
      <c r="B210" s="395"/>
      <c r="C210" s="394"/>
      <c r="D210" s="579"/>
      <c r="E210" s="579"/>
      <c r="F210" s="579"/>
      <c r="G210" s="579"/>
      <c r="H210" s="397"/>
      <c r="I210" s="578"/>
      <c r="J210" s="578"/>
      <c r="K210" s="578"/>
      <c r="L210" s="578"/>
      <c r="M210" s="8"/>
      <c r="N210" s="8"/>
      <c r="O210" s="8"/>
      <c r="P210" s="8"/>
      <c r="Q210" s="8"/>
      <c r="R210" s="8"/>
      <c r="S210" s="8"/>
      <c r="T210" s="8"/>
      <c r="U210" s="20"/>
      <c r="V210" s="21"/>
    </row>
    <row r="211" spans="1:22" ht="15.75">
      <c r="A211" s="402"/>
      <c r="B211" s="8"/>
      <c r="C211" s="403"/>
      <c r="D211" s="404"/>
      <c r="E211" s="404"/>
      <c r="F211" s="403"/>
      <c r="G211" s="403"/>
      <c r="H211" s="403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U211" s="20"/>
      <c r="V211" s="21"/>
    </row>
    <row r="212" spans="21:22" ht="15.75">
      <c r="U212" s="20"/>
      <c r="V212" s="21"/>
    </row>
    <row r="213" spans="21:22" ht="15.75">
      <c r="U213" s="20"/>
      <c r="V213" s="21"/>
    </row>
    <row r="214" spans="21:22" ht="15.75">
      <c r="U214" s="20"/>
      <c r="V214" s="21"/>
    </row>
    <row r="215" spans="21:22" ht="15.75">
      <c r="U215" s="20"/>
      <c r="V215" s="21"/>
    </row>
    <row r="216" spans="21:22" ht="15.75">
      <c r="U216" s="20"/>
      <c r="V216" s="21"/>
    </row>
    <row r="217" spans="21:22" ht="15.75">
      <c r="U217" s="20"/>
      <c r="V217" s="21"/>
    </row>
    <row r="218" spans="21:22" ht="15.75">
      <c r="U218" s="20"/>
      <c r="V218" s="21"/>
    </row>
    <row r="219" spans="21:22" ht="15.75">
      <c r="U219" s="20"/>
      <c r="V219" s="21"/>
    </row>
    <row r="220" spans="21:22" ht="15.75">
      <c r="U220" s="20"/>
      <c r="V220" s="21"/>
    </row>
    <row r="221" spans="21:22" ht="15.75">
      <c r="U221" s="20"/>
      <c r="V221" s="21"/>
    </row>
    <row r="222" spans="21:22" ht="15.75">
      <c r="U222" s="20"/>
      <c r="V222" s="21"/>
    </row>
    <row r="223" spans="21:22" ht="15.75">
      <c r="U223" s="20"/>
      <c r="V223" s="21"/>
    </row>
    <row r="224" spans="21:22" ht="15.75">
      <c r="U224" s="20"/>
      <c r="V224" s="21"/>
    </row>
    <row r="225" spans="21:22" ht="15.75">
      <c r="U225" s="20"/>
      <c r="V225" s="21"/>
    </row>
    <row r="226" spans="21:22" ht="15.75">
      <c r="U226" s="22"/>
      <c r="V226" s="21"/>
    </row>
    <row r="227" spans="21:22" ht="15.75">
      <c r="U227" s="18"/>
      <c r="V227" s="19"/>
    </row>
  </sheetData>
  <sheetProtection/>
  <mergeCells count="84">
    <mergeCell ref="A190:M190"/>
    <mergeCell ref="A178:F178"/>
    <mergeCell ref="A177:F177"/>
    <mergeCell ref="A179:F179"/>
    <mergeCell ref="A188:M188"/>
    <mergeCell ref="A186:M186"/>
    <mergeCell ref="A183:F183"/>
    <mergeCell ref="A180:F180"/>
    <mergeCell ref="A189:M189"/>
    <mergeCell ref="A185:F185"/>
    <mergeCell ref="Q5:Q7"/>
    <mergeCell ref="R5:R7"/>
    <mergeCell ref="A9:T9"/>
    <mergeCell ref="A10:T10"/>
    <mergeCell ref="J4:J7"/>
    <mergeCell ref="G2:G7"/>
    <mergeCell ref="H2:M2"/>
    <mergeCell ref="C3:C7"/>
    <mergeCell ref="A2:A7"/>
    <mergeCell ref="P4:Q4"/>
    <mergeCell ref="D208:G208"/>
    <mergeCell ref="D202:G202"/>
    <mergeCell ref="D206:G206"/>
    <mergeCell ref="I202:L202"/>
    <mergeCell ref="I204:L204"/>
    <mergeCell ref="A27:F27"/>
    <mergeCell ref="A28:F28"/>
    <mergeCell ref="A74:F74"/>
    <mergeCell ref="A75:F75"/>
    <mergeCell ref="A192:M192"/>
    <mergeCell ref="A198:T198"/>
    <mergeCell ref="I206:L206"/>
    <mergeCell ref="D200:G200"/>
    <mergeCell ref="A191:M191"/>
    <mergeCell ref="P192:Q192"/>
    <mergeCell ref="R192:S192"/>
    <mergeCell ref="N191:O191"/>
    <mergeCell ref="P191:Q191"/>
    <mergeCell ref="R191:T191"/>
    <mergeCell ref="N192:O192"/>
    <mergeCell ref="A1:T1"/>
    <mergeCell ref="N2:T3"/>
    <mergeCell ref="R4:T4"/>
    <mergeCell ref="E3:F3"/>
    <mergeCell ref="B2:B7"/>
    <mergeCell ref="S5:S7"/>
    <mergeCell ref="T5:T7"/>
    <mergeCell ref="N5:N7"/>
    <mergeCell ref="O5:O7"/>
    <mergeCell ref="P5:P7"/>
    <mergeCell ref="A81:F81"/>
    <mergeCell ref="A90:T90"/>
    <mergeCell ref="A181:F181"/>
    <mergeCell ref="A182:F182"/>
    <mergeCell ref="A82:F82"/>
    <mergeCell ref="A91:T91"/>
    <mergeCell ref="C2:F2"/>
    <mergeCell ref="F4:F7"/>
    <mergeCell ref="D3:D7"/>
    <mergeCell ref="M3:M7"/>
    <mergeCell ref="K4:K7"/>
    <mergeCell ref="E4:E7"/>
    <mergeCell ref="H3:H7"/>
    <mergeCell ref="I3:L3"/>
    <mergeCell ref="A193:T193"/>
    <mergeCell ref="I208:L208"/>
    <mergeCell ref="D210:G210"/>
    <mergeCell ref="I210:L210"/>
    <mergeCell ref="I200:K200"/>
    <mergeCell ref="N4:O4"/>
    <mergeCell ref="L4:L7"/>
    <mergeCell ref="I4:I7"/>
    <mergeCell ref="A184:F184"/>
    <mergeCell ref="A187:M187"/>
    <mergeCell ref="A29:F29"/>
    <mergeCell ref="A30:T30"/>
    <mergeCell ref="A88:F88"/>
    <mergeCell ref="A89:F89"/>
    <mergeCell ref="A83:F83"/>
    <mergeCell ref="A84:T84"/>
    <mergeCell ref="A86:F86"/>
    <mergeCell ref="A87:F87"/>
    <mergeCell ref="A76:F76"/>
    <mergeCell ref="A77:T7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6" manualBreakCount="6">
    <brk id="29" max="19" man="1"/>
    <brk id="60" max="19" man="1"/>
    <brk id="97" max="19" man="1"/>
    <brk id="124" max="19" man="1"/>
    <brk id="149" max="19" man="1"/>
    <brk id="1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2022-06-15T21:32:14Z</cp:lastPrinted>
  <dcterms:created xsi:type="dcterms:W3CDTF">2018-09-25T13:00:18Z</dcterms:created>
  <dcterms:modified xsi:type="dcterms:W3CDTF">2023-03-12T17:41:56Z</dcterms:modified>
  <cp:category/>
  <cp:version/>
  <cp:contentType/>
  <cp:contentStatus/>
</cp:coreProperties>
</file>